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専門部\2020全国合宿\2020各県委員長配布物\"/>
    </mc:Choice>
  </mc:AlternateContent>
  <xr:revisionPtr revIDLastSave="0" documentId="13_ncr:1_{0737E215-90ED-4126-858F-8B75B4AFF174}" xr6:coauthVersionLast="36" xr6:coauthVersionMax="36" xr10:uidLastSave="{00000000-0000-0000-0000-000000000000}"/>
  <bookViews>
    <workbookView xWindow="0" yWindow="0" windowWidth="12012" windowHeight="7800" activeTab="1" xr2:uid="{00000000-000D-0000-FFFF-FFFF00000000}"/>
  </bookViews>
  <sheets>
    <sheet name="選手用【様式2】" sheetId="7" r:id="rId1"/>
    <sheet name="指導者・引率者用【様式2】" sheetId="9" r:id="rId2"/>
    <sheet name="確認シート（入力不可）" sheetId="8" r:id="rId3"/>
    <sheet name="料金計算" sheetId="10" state="hidden" r:id="rId4"/>
  </sheets>
  <definedNames>
    <definedName name="_xlnm._FilterDatabase" localSheetId="1" hidden="1">指導者・引率者用【様式2】!$AB$40:$AB$60</definedName>
    <definedName name="_xlnm._FilterDatabase" localSheetId="0" hidden="1">選手用【様式2】!$AE$40:$AE$60</definedName>
    <definedName name="_xlnm.Criteria" localSheetId="1">指導者・引率者用【様式2】!#REF!</definedName>
    <definedName name="_xlnm.Criteria" localSheetId="0">選手用【様式2】!#REF!</definedName>
    <definedName name="_xlnm.Print_Area" localSheetId="1">指導者・引率者用【様式2】!$B$12:$W$54</definedName>
    <definedName name="_xlnm.Print_Area" localSheetId="0">選手用【様式2】!$B$12:$Z$54</definedName>
    <definedName name="教員" localSheetId="1">指導者・引率者用【様式2】!$E$25:$E$30</definedName>
    <definedName name="教員">選手用【様式2】!#REF!</definedName>
    <definedName name="指導者" localSheetId="1">指導者・引率者用【様式2】!#REF!</definedName>
    <definedName name="指導者">選手用【様式2】!#REF!</definedName>
    <definedName name="生徒" localSheetId="1">指導者・引率者用【様式2】!#REF!</definedName>
    <definedName name="生徒">選手用【様式2】!$E$40:$E$54</definedName>
    <definedName name="役員" localSheetId="1">指導者・引率者用【様式2】!#REF!</definedName>
    <definedName name="役員">選手用【様式2】!#REF!</definedName>
  </definedNames>
  <calcPr calcId="191029"/>
</workbook>
</file>

<file path=xl/calcChain.xml><?xml version="1.0" encoding="utf-8"?>
<calcChain xmlns="http://schemas.openxmlformats.org/spreadsheetml/2006/main">
  <c r="M25" i="9" l="1"/>
  <c r="E5" i="8" l="1"/>
  <c r="N24" i="8"/>
  <c r="N23" i="8"/>
  <c r="M24" i="8"/>
  <c r="M23" i="8"/>
  <c r="L24" i="8"/>
  <c r="L23" i="8"/>
  <c r="K24" i="8"/>
  <c r="K23" i="8"/>
  <c r="F24" i="8"/>
  <c r="F23" i="8"/>
  <c r="E24" i="8"/>
  <c r="E23" i="8"/>
  <c r="D24" i="8"/>
  <c r="D23" i="8"/>
  <c r="C24" i="8"/>
  <c r="C23" i="8"/>
  <c r="E18" i="8"/>
  <c r="F18" i="8"/>
  <c r="G18" i="8"/>
  <c r="H18" i="8"/>
  <c r="I18" i="8"/>
  <c r="J18" i="8"/>
  <c r="K18" i="8"/>
  <c r="L18" i="8"/>
  <c r="D18" i="8"/>
  <c r="E17" i="8"/>
  <c r="F17" i="8"/>
  <c r="G17" i="8"/>
  <c r="H17" i="8"/>
  <c r="I17" i="8"/>
  <c r="J17" i="8"/>
  <c r="K17" i="8"/>
  <c r="L17" i="8"/>
  <c r="D17" i="8"/>
  <c r="E16" i="8"/>
  <c r="F16" i="8"/>
  <c r="G16" i="8"/>
  <c r="H16" i="8"/>
  <c r="I16" i="8"/>
  <c r="J16" i="8"/>
  <c r="K16" i="8"/>
  <c r="L16" i="8"/>
  <c r="D16" i="8"/>
  <c r="E15" i="8"/>
  <c r="F15" i="8"/>
  <c r="G15" i="8"/>
  <c r="H15" i="8"/>
  <c r="I15" i="8"/>
  <c r="J15" i="8"/>
  <c r="K15" i="8"/>
  <c r="L15" i="8"/>
  <c r="D15" i="8"/>
  <c r="L10" i="8"/>
  <c r="M10" i="8"/>
  <c r="K10" i="8"/>
  <c r="L9" i="8"/>
  <c r="M9" i="8"/>
  <c r="K9" i="8"/>
  <c r="D10" i="8"/>
  <c r="E10" i="8"/>
  <c r="F10" i="8"/>
  <c r="C10" i="8"/>
  <c r="D9" i="8"/>
  <c r="E9" i="8"/>
  <c r="F9" i="8"/>
  <c r="C9" i="8"/>
  <c r="M16" i="8" l="1"/>
  <c r="M15" i="8"/>
  <c r="N15" i="8" l="1"/>
  <c r="L25" i="9" l="1"/>
  <c r="N25" i="9" s="1"/>
  <c r="L33" i="9"/>
  <c r="N33" i="9" s="1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O33" i="9" l="1"/>
  <c r="L26" i="9"/>
  <c r="N26" i="9" s="1"/>
  <c r="L27" i="9"/>
  <c r="N27" i="9" s="1"/>
  <c r="L28" i="9"/>
  <c r="N28" i="9" s="1"/>
  <c r="L29" i="9"/>
  <c r="N29" i="9" s="1"/>
  <c r="L30" i="9"/>
  <c r="N30" i="9" s="1"/>
  <c r="L31" i="9"/>
  <c r="N31" i="9" s="1"/>
  <c r="L32" i="9"/>
  <c r="N32" i="9" s="1"/>
  <c r="L34" i="9"/>
  <c r="N34" i="9" s="1"/>
  <c r="O34" i="9" s="1"/>
  <c r="L35" i="9"/>
  <c r="N35" i="9" s="1"/>
  <c r="O35" i="9" s="1"/>
  <c r="L36" i="9"/>
  <c r="N36" i="9" s="1"/>
  <c r="O36" i="9" s="1"/>
  <c r="L37" i="9"/>
  <c r="N37" i="9" s="1"/>
  <c r="O37" i="9" s="1"/>
  <c r="L38" i="9"/>
  <c r="N38" i="9" s="1"/>
  <c r="O38" i="9" s="1"/>
  <c r="L39" i="9"/>
  <c r="N39" i="9" s="1"/>
  <c r="O39" i="9" s="1"/>
  <c r="L40" i="9"/>
  <c r="N40" i="9" s="1"/>
  <c r="O40" i="9" s="1"/>
  <c r="L41" i="9"/>
  <c r="N41" i="9" s="1"/>
  <c r="O41" i="9" s="1"/>
  <c r="L42" i="9"/>
  <c r="N42" i="9" s="1"/>
  <c r="O42" i="9" s="1"/>
  <c r="L43" i="9"/>
  <c r="N43" i="9" s="1"/>
  <c r="O43" i="9" s="1"/>
  <c r="L44" i="9"/>
  <c r="N44" i="9" s="1"/>
  <c r="O44" i="9" s="1"/>
  <c r="L45" i="9"/>
  <c r="N45" i="9" s="1"/>
  <c r="O45" i="9" s="1"/>
  <c r="L46" i="9"/>
  <c r="N46" i="9" s="1"/>
  <c r="O46" i="9" s="1"/>
  <c r="L47" i="9"/>
  <c r="N47" i="9" s="1"/>
  <c r="O47" i="9" s="1"/>
  <c r="L48" i="9"/>
  <c r="N48" i="9" s="1"/>
  <c r="O48" i="9" s="1"/>
  <c r="L49" i="9"/>
  <c r="N49" i="9" s="1"/>
  <c r="O49" i="9" s="1"/>
  <c r="L50" i="9"/>
  <c r="N50" i="9" s="1"/>
  <c r="O50" i="9" s="1"/>
  <c r="L51" i="9"/>
  <c r="N51" i="9" s="1"/>
  <c r="O51" i="9" s="1"/>
  <c r="L52" i="9"/>
  <c r="N52" i="9" s="1"/>
  <c r="O52" i="9" s="1"/>
  <c r="L53" i="9"/>
  <c r="N53" i="9" s="1"/>
  <c r="O53" i="9" s="1"/>
  <c r="L54" i="9"/>
  <c r="N54" i="9" s="1"/>
  <c r="O54" i="9" s="1"/>
  <c r="O25" i="7"/>
  <c r="Q25" i="7" s="1"/>
  <c r="E11" i="10" l="1"/>
  <c r="M28" i="9" l="1"/>
  <c r="O28" i="9" s="1"/>
  <c r="M27" i="9"/>
  <c r="O27" i="9" s="1"/>
  <c r="M29" i="9"/>
  <c r="O29" i="9" s="1"/>
  <c r="M30" i="9"/>
  <c r="O30" i="9" s="1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O26" i="7"/>
  <c r="Q26" i="7" s="1"/>
  <c r="O27" i="7"/>
  <c r="Q27" i="7" s="1"/>
  <c r="O28" i="7"/>
  <c r="Q28" i="7" s="1"/>
  <c r="O29" i="7"/>
  <c r="Q29" i="7" s="1"/>
  <c r="O30" i="7"/>
  <c r="Q30" i="7" s="1"/>
  <c r="O31" i="7"/>
  <c r="Q31" i="7" s="1"/>
  <c r="O32" i="7"/>
  <c r="Q32" i="7" s="1"/>
  <c r="O33" i="7"/>
  <c r="Q33" i="7" s="1"/>
  <c r="O34" i="7"/>
  <c r="Q34" i="7" s="1"/>
  <c r="O35" i="7"/>
  <c r="Q35" i="7" s="1"/>
  <c r="O36" i="7"/>
  <c r="Q36" i="7" s="1"/>
  <c r="O37" i="7"/>
  <c r="Q37" i="7" s="1"/>
  <c r="O38" i="7"/>
  <c r="Q38" i="7" s="1"/>
  <c r="O39" i="7"/>
  <c r="Q39" i="7" s="1"/>
  <c r="O40" i="7"/>
  <c r="Q40" i="7" s="1"/>
  <c r="O41" i="7"/>
  <c r="Q41" i="7" s="1"/>
  <c r="O42" i="7"/>
  <c r="Q42" i="7" s="1"/>
  <c r="O43" i="7"/>
  <c r="Q43" i="7" s="1"/>
  <c r="O44" i="7"/>
  <c r="Q44" i="7" s="1"/>
  <c r="O45" i="7"/>
  <c r="Q45" i="7" s="1"/>
  <c r="O46" i="7"/>
  <c r="Q46" i="7" s="1"/>
  <c r="O47" i="7"/>
  <c r="Q47" i="7" s="1"/>
  <c r="O48" i="7"/>
  <c r="Q48" i="7" s="1"/>
  <c r="O49" i="7"/>
  <c r="Q49" i="7" s="1"/>
  <c r="O50" i="7"/>
  <c r="Q50" i="7" s="1"/>
  <c r="O51" i="7"/>
  <c r="Q51" i="7" s="1"/>
  <c r="R51" i="7" s="1"/>
  <c r="O52" i="7"/>
  <c r="Q52" i="7" s="1"/>
  <c r="O53" i="7"/>
  <c r="Q53" i="7" s="1"/>
  <c r="O54" i="7"/>
  <c r="Q54" i="7" s="1"/>
  <c r="E6" i="10"/>
  <c r="P26" i="7" s="1"/>
  <c r="E7" i="10"/>
  <c r="E8" i="10"/>
  <c r="E9" i="10"/>
  <c r="P30" i="7" s="1"/>
  <c r="E10" i="10"/>
  <c r="E5" i="10"/>
  <c r="O25" i="9" l="1"/>
  <c r="C30" i="8" s="1"/>
  <c r="M26" i="9"/>
  <c r="O26" i="9" s="1"/>
  <c r="O30" i="8"/>
  <c r="M32" i="9"/>
  <c r="O32" i="9" s="1"/>
  <c r="M31" i="9"/>
  <c r="O31" i="9" s="1"/>
  <c r="M30" i="8" s="1"/>
  <c r="R46" i="7"/>
  <c r="R42" i="7"/>
  <c r="P37" i="7"/>
  <c r="R37" i="7" s="1"/>
  <c r="P33" i="7"/>
  <c r="R33" i="7" s="1"/>
  <c r="P29" i="7"/>
  <c r="R29" i="7" s="1"/>
  <c r="R26" i="7"/>
  <c r="P40" i="7"/>
  <c r="R40" i="7" s="1"/>
  <c r="P36" i="7"/>
  <c r="R36" i="7" s="1"/>
  <c r="P32" i="7"/>
  <c r="R32" i="7" s="1"/>
  <c r="P28" i="7"/>
  <c r="R28" i="7" s="1"/>
  <c r="R30" i="7"/>
  <c r="P25" i="7"/>
  <c r="R25" i="7" s="1"/>
  <c r="K30" i="8" s="1"/>
  <c r="P39" i="7"/>
  <c r="R39" i="7" s="1"/>
  <c r="P35" i="7"/>
  <c r="R35" i="7" s="1"/>
  <c r="P31" i="7"/>
  <c r="R31" i="7" s="1"/>
  <c r="P27" i="7"/>
  <c r="R27" i="7" s="1"/>
  <c r="P38" i="7"/>
  <c r="P34" i="7"/>
  <c r="R34" i="7" s="1"/>
  <c r="R52" i="7"/>
  <c r="R54" i="7"/>
  <c r="R50" i="7"/>
  <c r="R38" i="7"/>
  <c r="R43" i="7"/>
  <c r="R47" i="7"/>
  <c r="R49" i="7"/>
  <c r="R53" i="7"/>
  <c r="R45" i="7"/>
  <c r="R41" i="7"/>
  <c r="R48" i="7"/>
  <c r="R44" i="7"/>
  <c r="N25" i="8"/>
  <c r="G30" i="8" l="1"/>
  <c r="I30" i="8"/>
  <c r="E30" i="8"/>
  <c r="M17" i="8"/>
  <c r="M18" i="8"/>
  <c r="L25" i="8"/>
  <c r="K25" i="8"/>
  <c r="M25" i="8"/>
  <c r="O23" i="8" l="1"/>
  <c r="O34" i="8"/>
  <c r="N18" i="8"/>
  <c r="L19" i="8"/>
  <c r="M11" i="8"/>
  <c r="K11" i="8"/>
  <c r="L11" i="8"/>
  <c r="F25" i="8"/>
  <c r="E25" i="8"/>
  <c r="D25" i="8"/>
  <c r="C25" i="8"/>
  <c r="E11" i="8" l="1"/>
  <c r="J19" i="8"/>
  <c r="G19" i="8"/>
  <c r="F19" i="8"/>
  <c r="D19" i="8"/>
  <c r="H19" i="8"/>
  <c r="E19" i="8"/>
  <c r="I19" i="8"/>
  <c r="K19" i="8"/>
  <c r="G23" i="8"/>
  <c r="N9" i="8"/>
  <c r="F11" i="8"/>
  <c r="C11" i="8"/>
  <c r="D11" i="8"/>
  <c r="M19" i="8" l="1"/>
  <c r="G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広島県教育委員会</author>
    <author>江崎達夫</author>
    <author>SHIGEKI</author>
    <author>note59</author>
  </authors>
  <commentList>
    <comment ref="E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▼ボタンを押し，リストから選択する。
</t>
        </r>
      </text>
    </comment>
    <comment ref="E25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2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25" authorId="2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25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2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2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25" authorId="3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25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26" authorId="1" shapeId="0" xr:uid="{C5D323A6-3818-4C61-93A1-F1E3C459FE2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26" authorId="0" shapeId="0" xr:uid="{3797B085-246C-421D-AFCB-13A0D08A4F75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26" authorId="0" shapeId="0" xr:uid="{3FDD319B-1361-4389-A3E6-51F160DD2069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26" authorId="1" shapeId="0" xr:uid="{54F2B5C9-1DC0-4FC6-9055-D58D27D970E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26" authorId="2" shapeId="0" xr:uid="{926D85F2-F86D-4BA8-8D5D-EC9A5025414C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26" authorId="0" shapeId="0" xr:uid="{97D36123-591D-4F29-958B-626ABA84E07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26" authorId="0" shapeId="0" xr:uid="{5623C7C5-4DCF-4D55-9FA3-90A227E4279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26" authorId="0" shapeId="0" xr:uid="{D6F561E8-7C8C-48D6-A88E-1BC1F151308E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26" authorId="3" shapeId="0" xr:uid="{03077429-B86B-4B17-B353-DA662A92360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26" authorId="0" shapeId="0" xr:uid="{0A919415-2844-44A2-84B0-965148CB2EA9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27" authorId="1" shapeId="0" xr:uid="{2EAA8178-14C1-41B6-9B33-464F11FA136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27" authorId="0" shapeId="0" xr:uid="{DE77C8E4-FC23-4630-AEB0-B83806E46C1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27" authorId="0" shapeId="0" xr:uid="{63C4182A-4398-4B10-A56E-D569F71038DE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27" authorId="1" shapeId="0" xr:uid="{0C81FFEE-4BDD-4327-9410-D35E37584D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27" authorId="2" shapeId="0" xr:uid="{95973936-E8E3-4853-8228-D9322FD0FFCD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27" authorId="0" shapeId="0" xr:uid="{8A915BA4-A1F8-4457-8AA4-B5B8BA01521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27" authorId="0" shapeId="0" xr:uid="{794BAA32-B7E4-45EA-9971-6DF8C579F54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27" authorId="0" shapeId="0" xr:uid="{0F7C2519-A3CE-45B4-9E7F-4DB93C9EB3C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27" authorId="3" shapeId="0" xr:uid="{D79295E9-3151-41D5-9F11-068A45695574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27" authorId="0" shapeId="0" xr:uid="{5D76413F-3B72-45AD-A48E-334D21A21561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28" authorId="1" shapeId="0" xr:uid="{66557900-A381-443C-A633-3B7246718F5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28" authorId="0" shapeId="0" xr:uid="{C126B9A1-82CE-4BB6-8A1F-EE2491421EB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28" authorId="0" shapeId="0" xr:uid="{C91623D3-59A8-4852-A8E5-7B51AFE079A2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28" authorId="1" shapeId="0" xr:uid="{5783FD9A-86BB-441F-BC30-66FD666E988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28" authorId="2" shapeId="0" xr:uid="{0610725A-155A-4715-B4E0-2C84100937E0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28" authorId="0" shapeId="0" xr:uid="{10EE2147-E310-4C61-B4D9-319074E5995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28" authorId="0" shapeId="0" xr:uid="{2D7A262E-68AE-48D8-9874-D1DD79D9E98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28" authorId="0" shapeId="0" xr:uid="{F190C663-86CF-4DD8-A859-82EEB7B11C36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28" authorId="3" shapeId="0" xr:uid="{D11ABBE6-69F8-4C17-954A-9E597D306CF7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28" authorId="0" shapeId="0" xr:uid="{3B22AD70-9247-4812-8822-344DF90B7379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29" authorId="1" shapeId="0" xr:uid="{EC3DCCE0-6CE1-480B-873C-72B49AE13D0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29" authorId="0" shapeId="0" xr:uid="{34D0C530-CDAD-4AAE-ADD8-E40B1023AA2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29" authorId="0" shapeId="0" xr:uid="{69BEDE9A-C4B2-419B-B3C4-140F34C1DB39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29" authorId="1" shapeId="0" xr:uid="{691C8B76-82FF-4164-9B25-19D08F29F0F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29" authorId="2" shapeId="0" xr:uid="{3565A4D4-F8AB-454D-9451-7F700076B896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29" authorId="0" shapeId="0" xr:uid="{612E7F65-8B35-4B2A-B533-244C2B88D75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29" authorId="0" shapeId="0" xr:uid="{F838A218-856B-4496-AA73-275B898F7EB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29" authorId="0" shapeId="0" xr:uid="{312E195A-83F8-4DE6-A36C-8DC045DAE9BD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29" authorId="3" shapeId="0" xr:uid="{005FFF65-131A-4C9A-A4AB-BA6CC02D26F4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29" authorId="0" shapeId="0" xr:uid="{0AC28043-BC6F-405A-8A11-6C60D0672923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0" authorId="1" shapeId="0" xr:uid="{B3504AEC-910E-49F2-B107-08242330427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0" authorId="0" shapeId="0" xr:uid="{A36F61CD-6053-49DD-813E-C0A13FF788E5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0" authorId="0" shapeId="0" xr:uid="{7521F4F5-DD81-40D1-816C-6405958EE228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0" authorId="1" shapeId="0" xr:uid="{229E841F-2CCB-4CB4-8469-9BABE92927B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0" authorId="2" shapeId="0" xr:uid="{E6344293-0056-4B22-9227-CF1470EA3B2B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0" authorId="0" shapeId="0" xr:uid="{D0231259-E58A-4A49-AFBE-1CE04374E0AE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0" authorId="0" shapeId="0" xr:uid="{3C06F65A-654B-48F4-859A-828FF56A675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0" authorId="0" shapeId="0" xr:uid="{1537A00B-B69C-46C1-AA76-383E22E40C59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0" authorId="3" shapeId="0" xr:uid="{4522BEAC-923F-4C0A-9594-DA919EEC51F7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0" authorId="0" shapeId="0" xr:uid="{DEF5D21C-D7A0-4BA4-900C-701B112CD0D5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1" authorId="1" shapeId="0" xr:uid="{D82BA127-2472-4EEE-871F-63716F55E21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1" authorId="0" shapeId="0" xr:uid="{BA74BEF9-0DD7-4042-B994-A44ED568897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1" authorId="0" shapeId="0" xr:uid="{74DF86CE-126A-4322-9C58-14C66B38882E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1" authorId="1" shapeId="0" xr:uid="{8D93A75A-32D9-45DE-A36D-71F15C68AD8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1" authorId="2" shapeId="0" xr:uid="{C89678FC-4A06-40CC-A9F6-0ADB9DA4C016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1" authorId="0" shapeId="0" xr:uid="{4F88AB21-4FAC-4F98-9303-584F24E260D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1" authorId="0" shapeId="0" xr:uid="{FED4B581-8FB4-4E35-A090-429A73E3747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1" authorId="0" shapeId="0" xr:uid="{EEDF4417-8D1D-44C2-BFF7-4E85B29253E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1" authorId="3" shapeId="0" xr:uid="{72AACD6C-9AD5-4F13-984B-8710C1773710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1" authorId="0" shapeId="0" xr:uid="{EE3FECBB-00F9-45F0-8B0E-114C159CDAD8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2" authorId="1" shapeId="0" xr:uid="{9F818CF7-5170-4CBE-9504-330CDEFB085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2" authorId="0" shapeId="0" xr:uid="{5AF42CD0-4E80-4821-AF8C-C7EE5AC62D3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2" authorId="0" shapeId="0" xr:uid="{29BC7843-5E34-4693-AED8-20DA8F5535B2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2" authorId="1" shapeId="0" xr:uid="{5109E936-928D-4410-942E-45D4AABFA11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2" authorId="2" shapeId="0" xr:uid="{6D4E8C41-3DAB-4567-B56F-230ABC03BE4F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2" authorId="0" shapeId="0" xr:uid="{36633A4C-8C21-453D-A37D-0BFDE66C623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2" authorId="0" shapeId="0" xr:uid="{7F5DB626-0FC2-4A9F-8313-592A5C04443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2" authorId="0" shapeId="0" xr:uid="{A77F1DDD-4B08-466B-A770-A6A6C70AE41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2" authorId="3" shapeId="0" xr:uid="{0E9CA4A3-0F57-4600-9AD9-D6A5328A2D48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2" authorId="0" shapeId="0" xr:uid="{7CB216B2-61DB-4A6E-A842-E4BC3E6FA96F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3" authorId="1" shapeId="0" xr:uid="{9743CD05-AF7E-4126-9F0B-06507077FFB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3" authorId="0" shapeId="0" xr:uid="{0360CA43-EDE2-46BF-AF49-9DE621DFD9B3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3" authorId="0" shapeId="0" xr:uid="{30214CEA-D3A3-42CD-B762-11102EB6CFD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3" authorId="1" shapeId="0" xr:uid="{0D266F74-59AF-41F1-B590-7065E2961A4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3" authorId="2" shapeId="0" xr:uid="{AE3650F7-0A00-4A9B-B468-BF24EDAB101C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3" authorId="0" shapeId="0" xr:uid="{4A4AAF5E-EBD2-4D34-A019-9B882BEE2A4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3" authorId="0" shapeId="0" xr:uid="{021608C2-718C-4335-A7D9-A8D5E58A108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3" authorId="0" shapeId="0" xr:uid="{295434E8-864C-4B8D-90F7-07D681A2982F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3" authorId="3" shapeId="0" xr:uid="{424C194A-61DC-4BF2-BA8A-CFFBC847C03B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3" authorId="0" shapeId="0" xr:uid="{2E2CE540-07F9-4FE0-B2E9-DFC5AEA688D0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4" authorId="1" shapeId="0" xr:uid="{1B139C89-6A6C-4A73-B588-8F684C48396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4" authorId="0" shapeId="0" xr:uid="{534C406D-74AF-4406-93E8-7CFF4771C89F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4" authorId="0" shapeId="0" xr:uid="{8B570DDA-3368-4314-B0C6-635530B50D85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4" authorId="1" shapeId="0" xr:uid="{ED4548FC-1E88-4453-952A-78A0C43483B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4" authorId="2" shapeId="0" xr:uid="{7DF01323-AF17-488E-8ABB-ACB222367FD2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4" authorId="0" shapeId="0" xr:uid="{5BBB38E5-0C04-439F-8DFD-C2A1D24157F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4" authorId="0" shapeId="0" xr:uid="{C5F0BF1A-5127-4AFC-9D86-3FF29392295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4" authorId="0" shapeId="0" xr:uid="{077B3507-2CAF-4977-B616-6159B5BB587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4" authorId="3" shapeId="0" xr:uid="{20BF9CBC-2F04-40DE-B310-8F3774EFF62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4" authorId="0" shapeId="0" xr:uid="{C2103588-461F-4DA5-A046-534F803B7412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5" authorId="1" shapeId="0" xr:uid="{D5598136-09D3-4496-B1B8-361A252C2C5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5" authorId="0" shapeId="0" xr:uid="{416E48A9-0519-4123-B3F6-EC78339C133E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5" authorId="0" shapeId="0" xr:uid="{06B8E6F8-EED6-4052-A02C-E1360BE18353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5" authorId="1" shapeId="0" xr:uid="{04C2B274-938A-4E66-9EBB-3F819A5BC77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5" authorId="2" shapeId="0" xr:uid="{0F902561-E757-404D-ACE9-5DEAF6F5BE9F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5" authorId="0" shapeId="0" xr:uid="{0E6E5667-3C36-4924-95B4-9FADD16F7B64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5" authorId="0" shapeId="0" xr:uid="{675A3F3F-C141-4B0B-805B-EC6CEF43B6F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5" authorId="0" shapeId="0" xr:uid="{D9564D0A-0F00-4503-AEFD-B79B50348925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5" authorId="3" shapeId="0" xr:uid="{805C50A3-FA71-4D40-93DE-4440E526EAA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5" authorId="0" shapeId="0" xr:uid="{6A71A50E-C4D7-4787-A56C-18147F16A47A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6" authorId="1" shapeId="0" xr:uid="{9FE3E4E8-0332-4320-B138-87FC8158DC9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6" authorId="0" shapeId="0" xr:uid="{A8725507-A6C9-48A3-BF83-70592E8AC5B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6" authorId="0" shapeId="0" xr:uid="{B4EAB07E-B919-4385-88C1-F38DBE43667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6" authorId="1" shapeId="0" xr:uid="{21778168-2462-4019-B35A-71A1A756CD4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6" authorId="2" shapeId="0" xr:uid="{C39F4526-C97E-4C31-BE6D-516A359B77C8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6" authorId="0" shapeId="0" xr:uid="{D4D968DB-189A-4334-A21C-A74C02444B5A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6" authorId="0" shapeId="0" xr:uid="{7A9ECF57-1911-4704-B10C-27BB7F0FAD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6" authorId="0" shapeId="0" xr:uid="{A884D785-F4DC-470C-982B-8A6110A11F99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6" authorId="3" shapeId="0" xr:uid="{92A214C6-D2F1-4DD9-802B-555AEE6FD68E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6" authorId="0" shapeId="0" xr:uid="{39B3ED2D-F451-4591-881D-B57614A998A5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7" authorId="1" shapeId="0" xr:uid="{DC345601-E9E9-4F5B-BDB8-90D8517C969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7" authorId="0" shapeId="0" xr:uid="{D4AC912F-8E0A-4AB5-8B00-6736FFE56A7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7" authorId="0" shapeId="0" xr:uid="{D6F64996-C1C3-492A-A5BD-15995DEAAC7E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7" authorId="1" shapeId="0" xr:uid="{92667391-5596-4F6B-9494-160A461D1C3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7" authorId="2" shapeId="0" xr:uid="{4AE219EB-11E1-4F9B-90DA-3D5C3335F7A7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7" authorId="0" shapeId="0" xr:uid="{E12F3EAD-6278-434B-A3F3-8E216997CA7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7" authorId="0" shapeId="0" xr:uid="{9563AE28-E384-416E-B843-826F0E3E4F5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7" authorId="0" shapeId="0" xr:uid="{6619FFBF-5769-4D59-A70F-63157E37F2E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7" authorId="3" shapeId="0" xr:uid="{45EE1F8C-5B33-4409-9CEA-DBF1BFE7694C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7" authorId="0" shapeId="0" xr:uid="{F65CBC4C-3F9D-45CE-8992-4319777F0241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8" authorId="1" shapeId="0" xr:uid="{8E791923-AF5F-4CC0-82E7-A18754548EA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8" authorId="0" shapeId="0" xr:uid="{631751F7-E9F2-4E11-8573-5680EF289034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8" authorId="0" shapeId="0" xr:uid="{2AFBAC78-3F7F-4E9E-A14A-3791B2CEB76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8" authorId="1" shapeId="0" xr:uid="{ADF46957-8922-4B8F-83B9-537E213C9D7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8" authorId="2" shapeId="0" xr:uid="{38B896BF-AA91-4819-AB45-C085A837495E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8" authorId="0" shapeId="0" xr:uid="{F8063987-5BAA-4EB4-BFC9-C01D9E6D2A2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8" authorId="0" shapeId="0" xr:uid="{01F7D17D-F9EE-4EFA-89FB-33D1CA65A26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8" authorId="0" shapeId="0" xr:uid="{1B230DA1-734B-4F69-85DF-26233FBB331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8" authorId="3" shapeId="0" xr:uid="{6A6EB80C-E380-495A-B79C-BF90590B872C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8" authorId="0" shapeId="0" xr:uid="{5A6B2E0C-38FC-4025-BEBF-D479DCBDA1C2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39" authorId="1" shapeId="0" xr:uid="{8FEFB623-D631-43B4-B158-8AD48A4490E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9" authorId="0" shapeId="0" xr:uid="{952B9392-0283-40D5-8F49-A6869541A91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39" authorId="0" shapeId="0" xr:uid="{65A3D1DA-E7DA-4A45-A15F-9BCA21A4F75E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39" authorId="1" shapeId="0" xr:uid="{8838AE54-6C72-4656-9CD5-D80D04CFE87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39" authorId="2" shapeId="0" xr:uid="{ADC73F9B-9027-49C1-BB8F-BE4B63DA02D6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39" authorId="0" shapeId="0" xr:uid="{4E8C227D-4B14-4E5D-9C24-002E93CD6D6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39" authorId="0" shapeId="0" xr:uid="{B5A44868-A2F2-40FB-BA3C-F55AB5A6F25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39" authorId="0" shapeId="0" xr:uid="{8AD40BD0-DBFF-40C5-B878-728C1BE2974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39" authorId="3" shapeId="0" xr:uid="{2CEDE15B-DEC1-44C7-9DA9-7659240AC0FC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39" authorId="0" shapeId="0" xr:uid="{C9648121-3E77-4CC5-AA1B-89B97B700077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0" authorId="1" shapeId="0" xr:uid="{7A3B2CD9-E96D-4E34-9640-F2CC5DE89FA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0" authorId="0" shapeId="0" xr:uid="{38B7CED0-62C3-4D15-A00A-0F40C9F8150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0" authorId="0" shapeId="0" xr:uid="{6D5D6B94-E720-4D84-89FF-F3752DCC0396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0" authorId="1" shapeId="0" xr:uid="{B14ADE8E-7543-46D1-87E4-DEAF9E176A7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0" authorId="2" shapeId="0" xr:uid="{BA938C59-076A-43DD-B211-5AE7EFEE37BD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0" authorId="0" shapeId="0" xr:uid="{CBA76AA7-D9D9-44B6-8505-74163A5B3D3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0" authorId="0" shapeId="0" xr:uid="{288BF598-AEFF-40A7-B0D2-2CD9093890D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0" authorId="0" shapeId="0" xr:uid="{B52A021B-B6BB-4C81-B050-F0A9936AC7D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0" authorId="3" shapeId="0" xr:uid="{CB135833-BAD7-4324-8748-AE1F418CD95B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0" authorId="0" shapeId="0" xr:uid="{DE6A9D82-47ED-406D-8739-CA33E15696C6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1" authorId="1" shapeId="0" xr:uid="{87753745-0587-43BA-A94A-5451D18E000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1" authorId="0" shapeId="0" xr:uid="{0ECBC63D-572D-40E4-A23A-CCD9EC4CAFA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1" authorId="0" shapeId="0" xr:uid="{EACCB27C-AB08-44DA-A88F-3D21A1185611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1" authorId="1" shapeId="0" xr:uid="{043AF039-B3AE-4900-B782-EE99CBB04D0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1" authorId="2" shapeId="0" xr:uid="{58F38C93-9628-4EC3-A99E-E4C26C2C48A9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1" authorId="0" shapeId="0" xr:uid="{EBB422CB-EBDB-4087-BA9C-7B4AE636DCF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1" authorId="0" shapeId="0" xr:uid="{3FB4350A-BB1C-4202-9DC1-98054C4171B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1" authorId="0" shapeId="0" xr:uid="{CCBBA4E3-E185-4464-BC82-B7FF532FE67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1" authorId="3" shapeId="0" xr:uid="{63CCA845-BCA2-42FA-A016-F395DFD65699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1" authorId="0" shapeId="0" xr:uid="{238FD5C3-3322-48B0-A3AE-0C6FAB38BF2A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2" authorId="1" shapeId="0" xr:uid="{077B2F23-A493-47E7-8844-6CCDBC46631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2" authorId="0" shapeId="0" xr:uid="{E25D0365-167A-4C41-9725-229864085D7E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2" authorId="0" shapeId="0" xr:uid="{3D319A29-BC6C-4644-AB89-169472BE4D54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2" authorId="1" shapeId="0" xr:uid="{748CEDA0-AD9A-442F-ADF3-B300276594B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2" authorId="2" shapeId="0" xr:uid="{298B5D66-27C0-4B98-8869-4908F082C295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2" authorId="0" shapeId="0" xr:uid="{FD215727-FB36-4E57-94BD-C8C5F68AF1A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2" authorId="0" shapeId="0" xr:uid="{AF0FBF91-CC80-43E4-ABAB-E581E8CA172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2" authorId="0" shapeId="0" xr:uid="{C1E0ABEF-3B40-4D14-81E6-F8228F81D1AD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2" authorId="3" shapeId="0" xr:uid="{DE3AF382-115D-42AF-A35C-A33A2CE599EB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2" authorId="0" shapeId="0" xr:uid="{0F843BBD-99EF-4C4F-80F1-7D6C348A45CF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3" authorId="1" shapeId="0" xr:uid="{02815C74-2972-40DE-8358-D7C58E5BD28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3" authorId="0" shapeId="0" xr:uid="{B9D77A56-8A65-4D22-A087-9909FD6112B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3" authorId="0" shapeId="0" xr:uid="{FFBBD672-7457-4A6B-A641-EB2B7B050A1D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3" authorId="1" shapeId="0" xr:uid="{49F2C7DA-F2D8-436D-A2C1-84628753A24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3" authorId="2" shapeId="0" xr:uid="{30F2CDAA-CBF6-4D4D-A8CA-8992EE4008B9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3" authorId="0" shapeId="0" xr:uid="{6E62F1D3-B230-4FF4-AA5C-B55DC4E03F2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3" authorId="0" shapeId="0" xr:uid="{07A0060F-F966-4A22-8C81-023834EC145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3" authorId="0" shapeId="0" xr:uid="{9856B204-4F8B-453D-B31F-5E08F76A3B1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3" authorId="3" shapeId="0" xr:uid="{F2A030C1-57AC-4C41-8D2A-FB230337DBAB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3" authorId="0" shapeId="0" xr:uid="{092852E7-6F6B-4BDF-A18B-231EAB4872D7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4" authorId="1" shapeId="0" xr:uid="{8179A77C-8B82-4104-8425-0AE3BBFDEFF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4" authorId="0" shapeId="0" xr:uid="{9B81BED0-024B-4645-BEBE-4277E63145F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4" authorId="0" shapeId="0" xr:uid="{2E546918-6811-4068-A5C0-8256709CA4F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4" authorId="1" shapeId="0" xr:uid="{3BE9C4C7-A6F6-4F7D-A4AA-8283F5EFC50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4" authorId="2" shapeId="0" xr:uid="{D64B5DC0-3FC1-431E-9EFF-1FE1161F217D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4" authorId="0" shapeId="0" xr:uid="{444D9523-9A5E-4305-B59A-DA983357D45F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4" authorId="0" shapeId="0" xr:uid="{8D6FB970-6443-48D0-BA3B-C41E6B0CB24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4" authorId="0" shapeId="0" xr:uid="{24CD3A05-32BA-46BB-80F6-C20E3F3B636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4" authorId="3" shapeId="0" xr:uid="{DDFA7BF0-4B93-4561-8505-32E4D9295F4C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4" authorId="0" shapeId="0" xr:uid="{D8F66343-D10C-4B1B-A15A-CFBC5C3AB5C5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5" authorId="1" shapeId="0" xr:uid="{8E0FB82A-B8CD-4CBD-944D-7C5036BDC32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5" authorId="0" shapeId="0" xr:uid="{27EB6146-FB87-4EAD-9F28-A932C6E7989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5" authorId="0" shapeId="0" xr:uid="{1751B356-4561-4F3D-8AC4-96FDF12DA656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5" authorId="1" shapeId="0" xr:uid="{880F0D07-0AC9-46A2-BD2D-8E90AB46D16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5" authorId="2" shapeId="0" xr:uid="{BD74110E-FD90-4A36-9AFE-B49F20930C68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5" authorId="0" shapeId="0" xr:uid="{6C85BD88-3208-4702-AE62-58030D258F9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5" authorId="0" shapeId="0" xr:uid="{4E07D3BA-AC21-4392-8496-64D71960670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5" authorId="0" shapeId="0" xr:uid="{2B0B4442-9149-4A12-89D6-F4063561B6A5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5" authorId="3" shapeId="0" xr:uid="{80A8BE6E-78C0-478F-A4C5-F1FD9F027DC5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5" authorId="0" shapeId="0" xr:uid="{A930B64A-45DA-4B91-B0F3-C49B60706F87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6" authorId="1" shapeId="0" xr:uid="{9328C52B-1733-40AB-8464-591B58A4948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6" authorId="0" shapeId="0" xr:uid="{CE0C8671-E7E3-4244-B6BE-0FA18DBE146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6" authorId="0" shapeId="0" xr:uid="{EE35830C-F33B-4C85-B62E-EBA8F84CC9D9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6" authorId="1" shapeId="0" xr:uid="{48BC0F7E-5C50-41E5-AB1D-A4CE525B1E6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6" authorId="2" shapeId="0" xr:uid="{9E88537A-CBDB-4131-B07A-A35F8A571202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6" authorId="0" shapeId="0" xr:uid="{6BACCE23-12F2-4F30-8561-AED05373D466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6" authorId="0" shapeId="0" xr:uid="{CFC4C487-8F1A-416E-9A22-BF2B06B0A16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6" authorId="0" shapeId="0" xr:uid="{368A51D7-D61E-481A-918A-AEB91BADC45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6" authorId="3" shapeId="0" xr:uid="{B68BDC63-9171-4A65-BC72-38D367894BE5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6" authorId="0" shapeId="0" xr:uid="{500D872E-3755-4D41-8756-63CADBDB75B6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7" authorId="1" shapeId="0" xr:uid="{170D6A1A-A7B9-4F5E-87BC-EA49276A4B2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7" authorId="0" shapeId="0" xr:uid="{ACA16A7E-FC58-46D7-96DB-70186F7E869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7" authorId="0" shapeId="0" xr:uid="{E6CC4F11-C716-445C-94A8-6ED3FA92461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7" authorId="1" shapeId="0" xr:uid="{916E940E-7A36-4219-8316-64A5B271F28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7" authorId="2" shapeId="0" xr:uid="{DF51DCAA-6980-4097-A7F8-06C4BAB4B34C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7" authorId="0" shapeId="0" xr:uid="{8BF45D2D-0D70-4E2F-8549-2C523A3964AF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7" authorId="0" shapeId="0" xr:uid="{8F2C298F-686C-42A5-9446-BCACB9228E1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7" authorId="0" shapeId="0" xr:uid="{90BA7EDB-5888-4E83-8A39-54C1EC68965F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7" authorId="3" shapeId="0" xr:uid="{CB919CC7-BB19-4A08-9733-11890BE74A41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7" authorId="0" shapeId="0" xr:uid="{9AFB798F-29E2-487D-A7D5-E5EA89563807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8" authorId="1" shapeId="0" xr:uid="{75153D63-43C3-4E91-B49A-B9852F1A81F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8" authorId="0" shapeId="0" xr:uid="{9DCDED5B-BD12-4321-95FF-8798E00E049A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8" authorId="0" shapeId="0" xr:uid="{446BFD0A-C648-4DEA-9A5B-046B2796ED8B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8" authorId="1" shapeId="0" xr:uid="{F3340635-CAA5-4ECE-ABE6-E448CF7DA2B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8" authorId="2" shapeId="0" xr:uid="{60628A2E-49B9-4A84-978C-9DF692357005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8" authorId="0" shapeId="0" xr:uid="{820CDA5F-B9C4-4B31-87CA-BD9D828E88C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8" authorId="0" shapeId="0" xr:uid="{61397781-C840-4681-9CC0-CA5BD590CA2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8" authorId="0" shapeId="0" xr:uid="{B01DED96-87CB-495E-9AEE-E1B53B8FB623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8" authorId="3" shapeId="0" xr:uid="{0AAA262E-7D75-4AA0-8D90-95106D126055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8" authorId="0" shapeId="0" xr:uid="{82BE5A46-7431-4AAF-8463-1E1A971EAEB8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49" authorId="1" shapeId="0" xr:uid="{DC0D79C0-DE2E-4A71-A66B-AEC60D50698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9" authorId="0" shapeId="0" xr:uid="{872555F7-506B-4577-A8FB-36C5A871B74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49" authorId="0" shapeId="0" xr:uid="{7D92362F-7BE8-43F8-BC81-7B34455742C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49" authorId="1" shapeId="0" xr:uid="{B014C74D-EC58-4B73-85EA-E8B7D2334E4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49" authorId="2" shapeId="0" xr:uid="{66D4E6EF-FF2B-46F6-AE5C-EFBBA11A99DA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49" authorId="0" shapeId="0" xr:uid="{7655408E-338C-4E97-B434-1775AB6ECCA9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49" authorId="0" shapeId="0" xr:uid="{C5136633-0DEE-4A93-80A8-1210A474C85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49" authorId="0" shapeId="0" xr:uid="{C307D82F-4D6B-4A99-899C-486B71D8A173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49" authorId="3" shapeId="0" xr:uid="{4AAD44EF-A3E3-4EA3-99B5-E0233AAEEC68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49" authorId="0" shapeId="0" xr:uid="{5E6285BC-2BE1-4AFA-B668-4C0483F8F98F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50" authorId="1" shapeId="0" xr:uid="{CD44F81F-BC15-4CA5-96B6-F2AAC609FB7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50" authorId="0" shapeId="0" xr:uid="{83189E8A-BE9C-457D-A04F-DCC392CDAB45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50" authorId="0" shapeId="0" xr:uid="{2729A777-7BDF-40B7-8440-EE7C181D945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50" authorId="1" shapeId="0" xr:uid="{CFB2AA0D-1519-4F04-943B-7E503B6B620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50" authorId="2" shapeId="0" xr:uid="{8290DB45-8174-405C-8EB1-8B3CB64958A5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50" authorId="0" shapeId="0" xr:uid="{B5737548-8F68-46E8-BEB3-D340904A8381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50" authorId="0" shapeId="0" xr:uid="{802DC48D-30F1-4227-AB3F-441EDA1FF43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50" authorId="0" shapeId="0" xr:uid="{8100CB80-C7B9-408F-AD2B-8B4B3151685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50" authorId="3" shapeId="0" xr:uid="{3649B849-07E0-4333-950B-D7BBC9AA59A6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50" authorId="0" shapeId="0" xr:uid="{3B9E0B32-877F-40A9-A3C4-D497F55CC85E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51" authorId="1" shapeId="0" xr:uid="{AFCC6B5C-89E7-402C-8F0F-8501034F859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51" authorId="0" shapeId="0" xr:uid="{6268596A-7DA8-4EE0-9DF5-FEDA4FA3AF09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51" authorId="0" shapeId="0" xr:uid="{6BB58843-F6C1-4315-A631-1C829D8DC131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51" authorId="1" shapeId="0" xr:uid="{711E5C0F-BE0F-4254-BA00-836303E28F8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51" authorId="2" shapeId="0" xr:uid="{1FEFD242-4CC3-49CC-801E-0B676F506A2A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51" authorId="0" shapeId="0" xr:uid="{1D6978A2-219E-4787-AE14-FFACEE7C8A26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51" authorId="0" shapeId="0" xr:uid="{D9838B2B-0FBD-49DB-8FB0-E3D15BA5D9C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51" authorId="0" shapeId="0" xr:uid="{2AB0DDEB-DD28-4AFA-8C3D-19819DA2FF7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51" authorId="3" shapeId="0" xr:uid="{D1DFABCD-AA6D-4657-84A2-568195B57D6E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51" authorId="0" shapeId="0" xr:uid="{3FA2F618-170B-4211-995A-B4DC87F450D8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52" authorId="1" shapeId="0" xr:uid="{56B1A258-70C6-4817-B234-C9E8E47FCAF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52" authorId="0" shapeId="0" xr:uid="{299129EC-2A9F-4A07-A01B-E230787B2664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52" authorId="0" shapeId="0" xr:uid="{1E10DECC-C566-45A5-86B9-13E69DCA2BD9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52" authorId="1" shapeId="0" xr:uid="{E3539C5F-7B42-4087-86BD-340F0439CF5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52" authorId="2" shapeId="0" xr:uid="{AA5C01E7-B2D6-44E6-84AE-C0E7E5086C3D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52" authorId="0" shapeId="0" xr:uid="{B7FA6BA6-7146-4FA3-9C98-1507D4E8DC2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52" authorId="0" shapeId="0" xr:uid="{A68BEBB8-E7C3-41AD-BB4A-3E2A431F020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52" authorId="0" shapeId="0" xr:uid="{771D62EF-AA39-461E-8E03-6BEF4AFA163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52" authorId="3" shapeId="0" xr:uid="{20DF11C0-A369-42DC-AE3E-BDF69713F8C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52" authorId="0" shapeId="0" xr:uid="{C9A45BD5-0592-4BD5-8ACF-286D8D72215F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53" authorId="1" shapeId="0" xr:uid="{9DCC7F1A-5647-4E1E-9D0B-27B7E291FA9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53" authorId="0" shapeId="0" xr:uid="{B19025C3-7B17-4E02-A1EE-F816541F02BD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53" authorId="0" shapeId="0" xr:uid="{5B7B4514-7CDD-4E03-8AA1-E4185B2BC6FB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53" authorId="1" shapeId="0" xr:uid="{A1C35096-0F7B-4C1C-A7A6-EA14F3CD132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53" authorId="2" shapeId="0" xr:uid="{36693EEC-9BD1-4047-9B08-83760EBEC2F4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53" authorId="0" shapeId="0" xr:uid="{6354B9EC-C7AF-4FD1-8FF0-A97F995A0C9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53" authorId="0" shapeId="0" xr:uid="{A089CBDA-CB0B-47BE-96E1-555EAB92A10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53" authorId="0" shapeId="0" xr:uid="{30C5BEBF-DEC2-4FE2-A209-5FD9613E6C53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53" authorId="3" shapeId="0" xr:uid="{728F7C19-6B95-4D80-8EF5-FE04A62B897A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53" authorId="0" shapeId="0" xr:uid="{D31F9DEF-E95E-4AF1-A5EC-B16DA7C5ADBB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  <comment ref="E54" authorId="1" shapeId="0" xr:uid="{22764EC3-4617-48D4-A69C-B1FAA002B2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54" authorId="0" shapeId="0" xr:uid="{3E7C3D97-DAC3-453B-B27C-B3C4B790827C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G54" authorId="0" shapeId="0" xr:uid="{BD349DB4-997D-4A04-8CB0-A56F0527826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H54" authorId="1" shapeId="0" xr:uid="{947190D5-FF6E-4E62-A230-AD4E15D3D58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I54" authorId="2" shapeId="0" xr:uid="{DDF6CD08-503F-4FBC-ABF3-B4425BECFD45}">
      <text>
        <r>
          <rPr>
            <b/>
            <sz val="9"/>
            <color indexed="81"/>
            <rFont val="ＭＳ Ｐゴシック"/>
            <family val="3"/>
            <charset val="128"/>
          </rPr>
          <t>秒やｍの単位を入れず数字のみ半角英数文字で入力してください。
12秒34→1234
12m34→1234</t>
        </r>
      </text>
    </comment>
    <comment ref="J54" authorId="0" shapeId="0" xr:uid="{4F9F32E8-D663-4F26-A537-4E1E5ACD39BD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▼ボタンを押し，リストから選択する。</t>
        </r>
      </text>
    </comment>
    <comment ref="V54" authorId="0" shapeId="0" xr:uid="{483DAB7B-229D-475F-9330-E24239B5E53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合宿参加区分（イ）の
選手のみ入力してください。学校からの最寄駅でお願いします。
</t>
        </r>
      </text>
    </comment>
    <comment ref="W54" authorId="0" shapeId="0" xr:uid="{734EEC8E-D928-4736-A2C3-73F1F0DCB8F4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西暦でお願いします。
半角でお願いします。
例　1998.07.07
</t>
        </r>
      </text>
    </comment>
    <comment ref="Y54" authorId="3" shapeId="0" xr:uid="{902B7920-5F36-4B52-936E-8987B9FAC66A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▼ボタンを押し、リストから選択する。</t>
        </r>
      </text>
    </comment>
    <comment ref="Z54" authorId="0" shapeId="0" xr:uid="{380DC4F1-9FBE-42AC-8F29-B28F2BFC2E14}">
      <text>
        <r>
          <rPr>
            <sz val="9"/>
            <color indexed="81"/>
            <rFont val="ＭＳ Ｐゴシック"/>
            <family val="3"/>
            <charset val="128"/>
          </rPr>
          <t xml:space="preserve">0*0-****-****
（指導者・広島）など，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広島県教育委員会</author>
    <author>note59</author>
  </authors>
  <commentList>
    <comment ref="E1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▼ボタンを押し，リストから選択する。
</t>
        </r>
      </text>
    </comment>
    <comment ref="E2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2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2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25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25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25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26" authorId="0" shapeId="0" xr:uid="{FC9F2358-619A-439A-A9AD-88B0E6D52FA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90A74AF-A138-43B0-B030-AC9C50629995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26" authorId="0" shapeId="0" xr:uid="{99DAD012-A63B-4F33-9A83-2E1D4F1DF56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26" authorId="0" shapeId="0" xr:uid="{B5BF8E61-8BA7-4564-A5B4-120F47EE2BE1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26" authorId="0" shapeId="0" xr:uid="{ED1EC4DE-8F47-44A0-95EB-3826C2318802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26" authorId="0" shapeId="0" xr:uid="{0602083E-4166-4A3D-9C08-8E520668C49A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26" authorId="1" shapeId="0" xr:uid="{CB4C7748-16C2-4A34-91B5-E0D1084026D9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27" authorId="0" shapeId="0" xr:uid="{8126DD24-61FB-4620-98DD-7E981D3765E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7" authorId="0" shapeId="0" xr:uid="{1FF464B1-D5A0-4ABF-888D-60F5293D0CB8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27" authorId="0" shapeId="0" xr:uid="{8D784D4E-6051-4CD3-A407-CC9F3606199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27" authorId="0" shapeId="0" xr:uid="{543182B9-AB59-4A23-AA15-09FDAB2FD3AB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27" authorId="0" shapeId="0" xr:uid="{3D37B17A-907F-47DF-BA17-7E654EAC2B0C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27" authorId="0" shapeId="0" xr:uid="{68709605-0FBB-4DD6-BDB4-2A788AC358C2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27" authorId="1" shapeId="0" xr:uid="{BFA060C0-65B6-4620-96A2-97F19233983D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28" authorId="0" shapeId="0" xr:uid="{3EB75011-8814-4AD9-B369-D7B6F3784A1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8" authorId="0" shapeId="0" xr:uid="{61C02FB2-5D8A-4D16-AF3F-65B72B09855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28" authorId="0" shapeId="0" xr:uid="{DFB1F04B-F984-4EA0-A36A-45D07AE33CF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28" authorId="0" shapeId="0" xr:uid="{8E632E38-FA2D-4392-A421-C4845D935F23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28" authorId="0" shapeId="0" xr:uid="{DC4F15CC-797D-46A7-897C-FD6500FB8C19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28" authorId="0" shapeId="0" xr:uid="{E3FB7BF4-EA85-4629-8D2D-8A855081C463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28" authorId="1" shapeId="0" xr:uid="{F57802D7-6D08-4F77-B15B-534FE4B11636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29" authorId="0" shapeId="0" xr:uid="{7AEFC274-EE8A-44DB-AFD5-BEE22E30334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9" authorId="0" shapeId="0" xr:uid="{DEC308AE-5F98-447A-9608-4906D6722987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29" authorId="0" shapeId="0" xr:uid="{2B144144-7127-48CD-B9DD-5C98C0B0C99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29" authorId="0" shapeId="0" xr:uid="{503FDCA3-84EE-405C-B2BB-89405D8F25B2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29" authorId="0" shapeId="0" xr:uid="{8E7F75A7-5D3E-4ACE-99C9-63070F577CF6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29" authorId="0" shapeId="0" xr:uid="{2C8FB788-9DE4-4DA8-BE14-FB30868C4535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29" authorId="1" shapeId="0" xr:uid="{3DA246DC-1D5C-4408-9D60-C268960DDC8C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0" authorId="0" shapeId="0" xr:uid="{3642F8C4-6145-4F0F-B4B6-3558971BE15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 xr:uid="{C3286B9B-2EDB-4A1A-A0F4-7A06E8BD443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0" authorId="0" shapeId="0" xr:uid="{5C41E94B-C312-44DB-A197-9B4AB318D27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0" authorId="0" shapeId="0" xr:uid="{2C8898C7-D056-4CAF-8AD1-8439A6D3A9FD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0" authorId="0" shapeId="0" xr:uid="{F764091E-C02A-4831-884F-C60C4D607A81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0" authorId="0" shapeId="0" xr:uid="{3EAC2E56-C245-41A1-B47B-677AA22B845A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0" authorId="1" shapeId="0" xr:uid="{2002D8F8-9CC9-4569-AB14-A7E69F2AD4C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1" authorId="0" shapeId="0" xr:uid="{8DBB2FBC-E68D-4400-AFEC-1993B3D46C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 shapeId="0" xr:uid="{479E4BB1-FA6B-4EB4-B029-D5C1166136DD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1" authorId="0" shapeId="0" xr:uid="{0F8C9B40-4B19-4E7D-BA0F-7F7E4AEB912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1" authorId="0" shapeId="0" xr:uid="{E24E4926-669C-4C8B-8F27-45A20ED40165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1" authorId="0" shapeId="0" xr:uid="{0094244A-3FFE-4BC8-824E-D8BABF6F6B52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1" authorId="0" shapeId="0" xr:uid="{DE76DD00-787F-42DF-943C-88DE9D793F3B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1" authorId="1" shapeId="0" xr:uid="{73C02DB1-D201-4A14-BC4C-355284B9DE81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2" authorId="0" shapeId="0" xr:uid="{0C92ED87-8873-493E-AB4F-4E708C2A2AB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 xr:uid="{2D61B7B5-71D1-45FD-95E0-367D18A8565A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2" authorId="0" shapeId="0" xr:uid="{A3FA8BE0-F4D0-475A-BEFB-5F8F0ED75A3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2" authorId="0" shapeId="0" xr:uid="{631EB677-0301-46E7-805B-BC32152795EF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2" authorId="0" shapeId="0" xr:uid="{08219D5B-D976-4B80-8E8B-202FD9BCF6B8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2" authorId="0" shapeId="0" xr:uid="{8F351F94-8EF5-4B31-B84D-D4BCDB086D30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2" authorId="1" shapeId="0" xr:uid="{A0A11232-6593-4956-974F-8BAEC6F0AC92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3" authorId="0" shapeId="0" xr:uid="{864FBC4A-71C2-4D6A-A5CB-BBA529BD8F1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3" authorId="0" shapeId="0" xr:uid="{7A48B566-504C-4F4D-84FA-66A93C7806E2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3" authorId="0" shapeId="0" xr:uid="{25231046-0A82-426C-9D77-A779DDFAEFD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3" authorId="0" shapeId="0" xr:uid="{DB43901D-CE93-4BE3-B3C4-23F30AFE001B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3" authorId="0" shapeId="0" xr:uid="{373AAB17-9A33-4ACA-89A5-54E4878A0E23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3" authorId="0" shapeId="0" xr:uid="{17118EBF-0B44-4895-AAE0-9BA4F588C232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3" authorId="1" shapeId="0" xr:uid="{32CF4D66-7F4B-4217-9F0E-20868F05738A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4" authorId="0" shapeId="0" xr:uid="{45634665-146C-45C2-96D6-330FC38EBD5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4" authorId="0" shapeId="0" xr:uid="{A5E01131-F6D2-4773-AA4D-1925BE6344C5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4" authorId="0" shapeId="0" xr:uid="{0CA7C5C5-524F-4A36-A0C8-B6193F7F2EB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4" authorId="0" shapeId="0" xr:uid="{5DDC93F4-556C-4286-8816-75475EF98063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4" authorId="0" shapeId="0" xr:uid="{3AE5BA80-8C07-4F71-8F21-1AFCDF18F952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4" authorId="0" shapeId="0" xr:uid="{495FCFBD-A5AA-4A2E-8201-D00EB40A0297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4" authorId="1" shapeId="0" xr:uid="{1CDD540C-3D1A-4C33-BA40-5AA121DEAC04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5" authorId="0" shapeId="0" xr:uid="{B4F44FD9-A19C-4647-9D0D-09791BBF996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0" shapeId="0" xr:uid="{FC6CA6DB-D123-4EFE-AB82-88E82623A7EB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5" authorId="0" shapeId="0" xr:uid="{790FE544-6105-4303-8E75-D7858829DD0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5" authorId="0" shapeId="0" xr:uid="{C9A6F97F-CB7A-4F1C-955C-DE85CD78A682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5" authorId="0" shapeId="0" xr:uid="{5A6340A8-A72A-4757-9656-3D9258C80ADF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5" authorId="0" shapeId="0" xr:uid="{85737900-7F3D-4883-9AAF-B0C6B9F308D0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5" authorId="1" shapeId="0" xr:uid="{0D456C91-D36A-426C-8F20-10DC639CD4DF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6" authorId="0" shapeId="0" xr:uid="{95A269D9-4A57-49DE-8FB2-86C1FBFB495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6" authorId="0" shapeId="0" xr:uid="{A9CE4520-EB8F-4B0F-8DDE-A9AD60B75E12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6" authorId="0" shapeId="0" xr:uid="{92FC8123-1978-4DAC-B4BE-E4953939BF6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6" authorId="0" shapeId="0" xr:uid="{F9BFCFD0-B0FE-4F7A-BF69-54E31C49AF46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6" authorId="0" shapeId="0" xr:uid="{6C4112C5-9C32-4A5A-9B9E-315BC73520D4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6" authorId="0" shapeId="0" xr:uid="{4E0BB6E8-F027-4A4D-BB9D-018CEE7713FE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6" authorId="1" shapeId="0" xr:uid="{A8171CE7-FE31-42F2-84D4-DFA65347AE37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7" authorId="0" shapeId="0" xr:uid="{275B8725-4EF5-4E7D-8CDF-A753004D004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7" authorId="0" shapeId="0" xr:uid="{B261F844-2E46-4FF9-963F-47630759E93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7" authorId="0" shapeId="0" xr:uid="{3A3BCE90-9E19-49B5-B409-50C34D4FC63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7" authorId="0" shapeId="0" xr:uid="{BE674C2C-DF31-4D9C-A8B6-7AB2C49A139F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7" authorId="0" shapeId="0" xr:uid="{F7AFB0F0-D659-49BA-ADE7-5AE58CC699CA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7" authorId="0" shapeId="0" xr:uid="{18159202-076A-4DB3-BE7D-220C1F9F8AB2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7" authorId="1" shapeId="0" xr:uid="{742151EC-E090-4B8B-9A06-98CE16010CA1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8" authorId="0" shapeId="0" xr:uid="{CA88694E-B7E8-4992-A73A-0243AE0B22D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 xr:uid="{07F86168-A216-40CA-B78D-35367EF98B5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8" authorId="0" shapeId="0" xr:uid="{6BCD0E8A-E95D-405A-9A48-3D3F423F476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8" authorId="0" shapeId="0" xr:uid="{B6B11192-C73B-4AD3-B504-9547C1A8A434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8" authorId="0" shapeId="0" xr:uid="{8B191DB0-AECA-43C3-A88D-BDEDFD5CA4DF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8" authorId="0" shapeId="0" xr:uid="{1496A506-E2ED-4B4B-9EA9-191FED40ED1B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8" authorId="1" shapeId="0" xr:uid="{3D5E1481-2AB2-44B7-BC61-E20DBF33E45F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39" authorId="0" shapeId="0" xr:uid="{7300F32E-1F0A-46E3-AB97-30F7A2C9BD0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" authorId="0" shapeId="0" xr:uid="{B61BB5D4-B3DB-49C4-AFCC-B3E1A9616BF5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39" authorId="0" shapeId="0" xr:uid="{C6D8586A-E764-4240-A36E-361AE5FCC7F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39" authorId="0" shapeId="0" xr:uid="{AA7A20C4-64A2-4EC0-90A8-D3A9839E57F9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39" authorId="0" shapeId="0" xr:uid="{74ABC4EC-A7C5-40C4-B012-C072024A002B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39" authorId="0" shapeId="0" xr:uid="{1B4EEA88-498E-472A-92CD-11C3FD1C9A0A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39" authorId="1" shapeId="0" xr:uid="{CA06764D-0122-498E-84EC-900516C27A52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0" authorId="0" shapeId="0" xr:uid="{747485C5-0139-4F11-8D6F-382653DD27B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0" authorId="0" shapeId="0" xr:uid="{BCF3AF36-E7B9-4833-8FFA-AE0EFCAF48B6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0" authorId="0" shapeId="0" xr:uid="{90ED5C1B-F1ED-4BCC-992E-CC3B37BAD36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0" authorId="0" shapeId="0" xr:uid="{A7529CF9-392F-45F5-88CC-FD2F8E543F67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0" authorId="0" shapeId="0" xr:uid="{1950A5BB-C892-467A-8948-1DBBA5270DD6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0" authorId="0" shapeId="0" xr:uid="{643211DB-B805-4972-8467-D987BFD8B022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0" authorId="1" shapeId="0" xr:uid="{C36CCAC6-AA0A-4B75-A0F7-C3B502BABE12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1" authorId="0" shapeId="0" xr:uid="{0DFBB1CE-35B8-4528-A4D4-B876F757A01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1" authorId="0" shapeId="0" xr:uid="{B214CE65-D83A-41B9-8708-4E7EDC6C296A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1" authorId="0" shapeId="0" xr:uid="{612CADB1-CA1D-4605-8D40-45F0E33451B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1" authorId="0" shapeId="0" xr:uid="{234385BD-02BA-44CD-91C5-58A92BDC2E6A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1" authorId="0" shapeId="0" xr:uid="{E23FC37A-1DD7-444D-91D2-2CA3EAC0B344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1" authorId="0" shapeId="0" xr:uid="{2A90E119-3AE5-4E10-B946-08D443794CEE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1" authorId="1" shapeId="0" xr:uid="{8BA5FECD-89A9-48A7-AADB-7DF986CCB3B8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2" authorId="0" shapeId="0" xr:uid="{9230B9CE-FD03-4090-9E49-BB44780DAAA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2" authorId="0" shapeId="0" xr:uid="{AF6B907A-F0C7-482A-9770-783BD3BB47FC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2" authorId="0" shapeId="0" xr:uid="{2FF5A7C8-35EB-46D0-83D4-96F3CF34A0B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2" authorId="0" shapeId="0" xr:uid="{230F1E91-3281-4EAA-9717-7DE586D861E2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2" authorId="0" shapeId="0" xr:uid="{4243E6B5-1583-40F8-A095-32FBB08BEA79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2" authorId="0" shapeId="0" xr:uid="{CEDE6369-3ED7-480D-A449-C235288BA3F0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2" authorId="1" shapeId="0" xr:uid="{260F905C-AF05-4D7D-9903-80DAE3006ACA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3" authorId="0" shapeId="0" xr:uid="{6B07B939-07F5-45F5-BDE7-32B91D031E8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3" authorId="0" shapeId="0" xr:uid="{A0A2E47E-9504-473B-8606-FCD45141547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3" authorId="0" shapeId="0" xr:uid="{A44F4D2A-7F51-447B-9565-4D13D2A3B3F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3" authorId="0" shapeId="0" xr:uid="{DEC1FFDF-C859-4BEA-932F-D64F2E18A6AE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3" authorId="0" shapeId="0" xr:uid="{AD3863D8-CB9B-4BA0-A2C2-F8E71EFB4ADF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3" authorId="0" shapeId="0" xr:uid="{6BA5AD17-8A9D-4E12-A00C-8F23D4FD8E55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3" authorId="1" shapeId="0" xr:uid="{09A2CC7A-36C4-49DE-BFE4-67D0C35FAA66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4" authorId="0" shapeId="0" xr:uid="{0E2B6B93-B05A-4B53-BAAE-21A549BD7A6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4" authorId="0" shapeId="0" xr:uid="{CAD30840-5AFF-43EB-961F-CE98D199F259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4" authorId="0" shapeId="0" xr:uid="{B537E145-33E0-45FE-873E-9286760F78C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4" authorId="0" shapeId="0" xr:uid="{1B66104F-9306-4456-A78B-30F1F26D164E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4" authorId="0" shapeId="0" xr:uid="{FA4A6234-E13F-4AC3-B20F-C125A05B37EB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4" authorId="0" shapeId="0" xr:uid="{D32233CB-F5CD-4EB2-8BBD-49BA4119C4B6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4" authorId="1" shapeId="0" xr:uid="{B608C89A-0E16-4062-B168-8608998145CF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5" authorId="0" shapeId="0" xr:uid="{D6F2034E-A7FC-4C12-AB86-7728A646F64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5" authorId="0" shapeId="0" xr:uid="{9B9888D4-9669-44DD-AECC-DB1F21623E40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5" authorId="0" shapeId="0" xr:uid="{69940A1E-8806-41CC-A55D-E9355B1548A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5" authorId="0" shapeId="0" xr:uid="{2D2CE228-8381-4982-802D-07CFE2565152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5" authorId="0" shapeId="0" xr:uid="{63D7C543-E6D3-45EC-86BB-A1C07B4487AA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5" authorId="0" shapeId="0" xr:uid="{71A2F66B-6473-419C-BD2E-F37B3EC5C306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5" authorId="1" shapeId="0" xr:uid="{9025A30E-3795-4535-9903-0F5F2E3A8E4A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6" authorId="0" shapeId="0" xr:uid="{5CD5223D-4803-4D69-BB64-32C22CF534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6" authorId="0" shapeId="0" xr:uid="{84D507C1-F971-459E-9B75-8D033200A568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6" authorId="0" shapeId="0" xr:uid="{424CDB9F-440C-4972-B9B5-1594EAE5A19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6" authorId="0" shapeId="0" xr:uid="{69489598-A4A2-4D78-B937-CC7F6D84F67D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6" authorId="0" shapeId="0" xr:uid="{18AFD728-0317-4E07-9462-82DAE561B701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6" authorId="0" shapeId="0" xr:uid="{BEBC5B24-A6B2-45C7-900B-9FB49198D999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6" authorId="1" shapeId="0" xr:uid="{5C519330-7D12-4319-B20F-9EFB066C4C4A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7" authorId="0" shapeId="0" xr:uid="{EA73DE71-2183-4708-A9A2-22761CEE94C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242FEFEC-1DA4-4AEE-8855-CEF6E4BEB4FB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7" authorId="0" shapeId="0" xr:uid="{F2EABFDA-4111-4785-B034-6C80A2F8BAE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7" authorId="0" shapeId="0" xr:uid="{455FFCFE-C3B9-4333-A529-939A3C2938E1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7" authorId="0" shapeId="0" xr:uid="{C40A95D2-B638-49CC-8359-FC0F64E7FFA3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7" authorId="0" shapeId="0" xr:uid="{01581024-E026-4517-B1B2-90C92D3471F6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7" authorId="1" shapeId="0" xr:uid="{A24C44D9-7D69-47E6-BEA6-CB04AB7995F1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8" authorId="0" shapeId="0" xr:uid="{736DA72D-687D-4389-AAE8-278280DD698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8" authorId="0" shapeId="0" xr:uid="{BEFFE928-4058-4593-8A03-30FC740C42AF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8" authorId="0" shapeId="0" xr:uid="{9F6FC02E-24DF-47BD-8362-97A008ACA7F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8" authorId="0" shapeId="0" xr:uid="{FBC10D01-D7A0-4A2E-859A-EF5BA3739B9B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8" authorId="0" shapeId="0" xr:uid="{003D40EB-7067-43D1-8613-3B8384BDC81D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8" authorId="0" shapeId="0" xr:uid="{1BCBE5DD-00E9-486E-B158-EA696532D416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8" authorId="1" shapeId="0" xr:uid="{359AD627-904A-4B0E-B5FC-51311D0565F8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49" authorId="0" shapeId="0" xr:uid="{F017FFF1-4A63-4884-8DA4-AA7F8C1077A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9" authorId="0" shapeId="0" xr:uid="{68C6F63A-2EA8-41C2-B4D2-2AC7983F513A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49" authorId="0" shapeId="0" xr:uid="{01DD1F52-889A-4E7E-A62F-390EC1847F4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49" authorId="0" shapeId="0" xr:uid="{FBC496D2-9A81-4CBF-9EA6-339D3B4229B0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49" authorId="0" shapeId="0" xr:uid="{972EAF93-1662-4749-A426-AF5E29EE61EC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49" authorId="0" shapeId="0" xr:uid="{8B717FDA-3F5B-45B7-95E7-2BB65B94442A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49" authorId="1" shapeId="0" xr:uid="{AC5490BC-75CC-4FC4-9343-C5868AFC5F0F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50" authorId="0" shapeId="0" xr:uid="{123F16AE-2769-45EA-B281-BF364B56A16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0" authorId="0" shapeId="0" xr:uid="{68270707-02FE-4ADF-9EBC-F826BD1804DC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50" authorId="0" shapeId="0" xr:uid="{9F95DEFD-5ADF-4BC2-82C8-B5928773ED2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50" authorId="0" shapeId="0" xr:uid="{ACA8F906-C998-47C5-A28A-902CC70A0E27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50" authorId="0" shapeId="0" xr:uid="{ED58A1AC-5C5E-476E-A6CC-2D5D893D6203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50" authorId="0" shapeId="0" xr:uid="{00D6E407-1E11-48EA-A6E5-4A0D7AEBB1BC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50" authorId="1" shapeId="0" xr:uid="{62420346-BF33-44DA-BE3B-D6C829A7F7E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51" authorId="0" shapeId="0" xr:uid="{13A403F1-9E89-4DCF-9D8A-00B0766505B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1" authorId="0" shapeId="0" xr:uid="{80E7DB4F-B385-48EF-B262-240D2F404234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51" authorId="0" shapeId="0" xr:uid="{F5FB1FD9-B637-4CD3-BB7E-003A5ADB92E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51" authorId="0" shapeId="0" xr:uid="{C0266474-94B3-4987-A437-1A7F71D692B9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51" authorId="0" shapeId="0" xr:uid="{BE0FD7BD-AE45-4860-9177-4C3C7E041DA4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51" authorId="0" shapeId="0" xr:uid="{D10C9929-814A-41DE-9A51-4B6620ECF285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51" authorId="1" shapeId="0" xr:uid="{4A117EC5-0F83-43CE-A78D-1862E524F770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52" authorId="0" shapeId="0" xr:uid="{77DDF5B1-422D-48B1-84A1-F08C9F053D9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2" authorId="0" shapeId="0" xr:uid="{004FA05E-EA64-4444-801A-69CBCAC1A80C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52" authorId="0" shapeId="0" xr:uid="{DAF551EA-CF20-4786-A69B-A14FBCED701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52" authorId="0" shapeId="0" xr:uid="{7A833940-198E-469E-BB08-68ACED9B56C7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52" authorId="0" shapeId="0" xr:uid="{0C10D09F-7827-4E3E-940A-DF0070D52512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52" authorId="0" shapeId="0" xr:uid="{5312CC7F-DADC-40B3-86C8-CC61A091C71D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52" authorId="1" shapeId="0" xr:uid="{93388980-8D41-4ABB-B586-64C2AFE6BCAF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53" authorId="0" shapeId="0" xr:uid="{2533CDF1-8961-40D3-A765-65DB0D5224B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3" authorId="0" shapeId="0" xr:uid="{49798B23-C662-4B83-ADAB-6C46D4046357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53" authorId="0" shapeId="0" xr:uid="{701A0C58-F350-4BD9-B8BE-07F42076AA9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53" authorId="0" shapeId="0" xr:uid="{F539D385-B120-419C-A657-F4079F595B97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53" authorId="0" shapeId="0" xr:uid="{F1D8328C-7425-48BD-A451-F359F8EAA480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53" authorId="0" shapeId="0" xr:uid="{5F5F0DE8-123D-444C-85F6-9584939E6017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53" authorId="1" shapeId="0" xr:uid="{F1DC6AB8-0B76-4497-BDB2-C5158A7D8ADC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  <comment ref="E54" authorId="0" shapeId="0" xr:uid="{A4A8E2BD-87F4-49B7-A79F-5738496D7D3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4" authorId="0" shapeId="0" xr:uid="{807E08FD-8F7B-424D-B648-0FCAD24EA4F2}">
      <text>
        <r>
          <rPr>
            <b/>
            <sz val="9"/>
            <color indexed="81"/>
            <rFont val="ＭＳ Ｐゴシック"/>
            <family val="3"/>
            <charset val="128"/>
          </rPr>
          <t>学校名は略称でお願いします。</t>
        </r>
      </text>
    </comment>
    <comment ref="G54" authorId="0" shapeId="0" xr:uid="{FF1397E8-255E-4260-A50F-39A63C053D7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
</t>
        </r>
      </text>
    </comment>
    <comment ref="P54" authorId="0" shapeId="0" xr:uid="{68B3769F-A03F-4F74-AAE6-B35C54BA0B7B}">
      <text>
        <r>
          <rPr>
            <b/>
            <sz val="9"/>
            <color indexed="81"/>
            <rFont val="ＭＳ Ｐゴシック"/>
            <family val="3"/>
            <charset val="128"/>
          </rPr>
          <t>必ず連絡が取れる電話番号をご記入下さい。半角でお願いします。
例　0*0-****-****</t>
        </r>
      </text>
    </comment>
    <comment ref="S54" authorId="0" shapeId="0" xr:uid="{6BAC09C5-9AC7-4C3E-B48C-214220D7232B}">
      <text>
        <r>
          <rPr>
            <b/>
            <sz val="9"/>
            <color indexed="81"/>
            <rFont val="ＭＳ Ｐゴシック"/>
            <family val="3"/>
            <charset val="128"/>
          </rPr>
          <t>合宿参加区分（ア）の
本部役員，指導者コーチのみ入力してください。学校からの最寄駅でお願いします。</t>
        </r>
      </text>
    </comment>
    <comment ref="T54" authorId="0" shapeId="0" xr:uid="{AF2DE230-518E-4C48-A40A-B8F27A9E5C78}">
      <text>
        <r>
          <rPr>
            <b/>
            <sz val="9"/>
            <color indexed="81"/>
            <rFont val="ＭＳ Ｐゴシック"/>
            <family val="3"/>
            <charset val="128"/>
          </rPr>
          <t>西暦でお願いします。
半角でお願いします。
例　1964.07.13</t>
        </r>
      </text>
    </comment>
    <comment ref="U54" authorId="1" shapeId="0" xr:uid="{0D985A36-4A0F-4971-A9C9-297225814293}">
      <text>
        <r>
          <rPr>
            <b/>
            <sz val="9"/>
            <color indexed="81"/>
            <rFont val="ＭＳ Ｐゴシック"/>
            <family val="3"/>
            <charset val="128"/>
          </rPr>
          <t>▼ボタンを押しリストから選択する。</t>
        </r>
      </text>
    </comment>
  </commentList>
</comments>
</file>

<file path=xl/sharedStrings.xml><?xml version="1.0" encoding="utf-8"?>
<sst xmlns="http://schemas.openxmlformats.org/spreadsheetml/2006/main" count="165" uniqueCount="105">
  <si>
    <t>NO</t>
  </si>
  <si>
    <t>性別</t>
  </si>
  <si>
    <t>学年</t>
  </si>
  <si>
    <t>学　校　名</t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</si>
  <si>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</si>
  <si>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</si>
  <si>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ハバトビ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</si>
  <si>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</si>
  <si>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</si>
  <si>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</si>
  <si>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</si>
  <si>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</si>
  <si>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広島</t>
    <rPh sb="0" eb="2">
      <t>ヒロシマ</t>
    </rPh>
    <phoneticPr fontId="2"/>
  </si>
  <si>
    <t>岡山</t>
    <rPh sb="0" eb="2">
      <t>オカヤマ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</si>
  <si>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</si>
  <si>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</si>
  <si>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</si>
  <si>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</si>
  <si>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　　　　手</t>
    <phoneticPr fontId="1"/>
  </si>
  <si>
    <t>山口</t>
    <rPh sb="0" eb="2">
      <t>ヤマグチ</t>
    </rPh>
    <phoneticPr fontId="2"/>
  </si>
  <si>
    <t>100m</t>
    <phoneticPr fontId="2"/>
  </si>
  <si>
    <t>200m</t>
    <phoneticPr fontId="2"/>
  </si>
  <si>
    <t>400m</t>
    <phoneticPr fontId="2"/>
  </si>
  <si>
    <t>100mH</t>
    <phoneticPr fontId="2"/>
  </si>
  <si>
    <t>110mH</t>
    <phoneticPr fontId="2"/>
  </si>
  <si>
    <t>400mH</t>
    <phoneticPr fontId="2"/>
  </si>
  <si>
    <t>3000mW</t>
    <phoneticPr fontId="2"/>
  </si>
  <si>
    <t>5000mW</t>
    <phoneticPr fontId="2"/>
  </si>
  <si>
    <t>生年月日</t>
    <rPh sb="0" eb="2">
      <t>セイネン</t>
    </rPh>
    <rPh sb="2" eb="4">
      <t>ガッピ</t>
    </rPh>
    <phoneticPr fontId="2"/>
  </si>
  <si>
    <t>記　　録</t>
    <rPh sb="0" eb="1">
      <t>キ</t>
    </rPh>
    <rPh sb="3" eb="4">
      <t>ロク</t>
    </rPh>
    <phoneticPr fontId="1"/>
  </si>
  <si>
    <t>連　絡　先</t>
    <rPh sb="0" eb="1">
      <t>レン</t>
    </rPh>
    <rPh sb="2" eb="3">
      <t>ラク</t>
    </rPh>
    <rPh sb="4" eb="5">
      <t>サキ</t>
    </rPh>
    <phoneticPr fontId="2"/>
  </si>
  <si>
    <t>住　　　　　　　　　　　　　　　　　　所</t>
    <rPh sb="0" eb="1">
      <t>ジュウ</t>
    </rPh>
    <rPh sb="19" eb="20">
      <t>ショ</t>
    </rPh>
    <phoneticPr fontId="2"/>
  </si>
  <si>
    <t>備　　　　　　　　　　　　　考
（指導上，配慮すべき点や要望）</t>
    <rPh sb="0" eb="1">
      <t>ソナエ</t>
    </rPh>
    <rPh sb="14" eb="15">
      <t>コウ</t>
    </rPh>
    <rPh sb="17" eb="20">
      <t>シドウジョウ</t>
    </rPh>
    <rPh sb="21" eb="23">
      <t>ハイリョ</t>
    </rPh>
    <rPh sb="26" eb="27">
      <t>テン</t>
    </rPh>
    <rPh sb="28" eb="30">
      <t>ヨウボウ</t>
    </rPh>
    <phoneticPr fontId="2"/>
  </si>
  <si>
    <t>自　　　宅　　　住　　　所</t>
    <rPh sb="0" eb="1">
      <t>ジ</t>
    </rPh>
    <rPh sb="4" eb="5">
      <t>タク</t>
    </rPh>
    <rPh sb="8" eb="9">
      <t>ジュウ</t>
    </rPh>
    <rPh sb="12" eb="13">
      <t>ショ</t>
    </rPh>
    <phoneticPr fontId="2"/>
  </si>
  <si>
    <t>都道府県名</t>
    <rPh sb="0" eb="4">
      <t>トドウフケン</t>
    </rPh>
    <rPh sb="4" eb="5">
      <t>メイ</t>
    </rPh>
    <phoneticPr fontId="2"/>
  </si>
  <si>
    <t>（ア）</t>
    <phoneticPr fontId="2"/>
  </si>
  <si>
    <t>（イ）</t>
    <phoneticPr fontId="2"/>
  </si>
  <si>
    <t>（ウ）</t>
    <phoneticPr fontId="2"/>
  </si>
  <si>
    <t>（エ）</t>
    <phoneticPr fontId="2"/>
  </si>
  <si>
    <t>（オ）</t>
    <phoneticPr fontId="2"/>
  </si>
  <si>
    <t>（カ）</t>
    <phoneticPr fontId="2"/>
  </si>
  <si>
    <t>最寄駅</t>
    <rPh sb="0" eb="2">
      <t>モヨリ</t>
    </rPh>
    <rPh sb="2" eb="3">
      <t>エキ</t>
    </rPh>
    <phoneticPr fontId="2"/>
  </si>
  <si>
    <t xml:space="preserve">     専門委員長</t>
    <rPh sb="5" eb="7">
      <t>センモン</t>
    </rPh>
    <rPh sb="7" eb="10">
      <t>イインチョウ</t>
    </rPh>
    <phoneticPr fontId="2"/>
  </si>
  <si>
    <t>フリガナ</t>
    <phoneticPr fontId="2"/>
  </si>
  <si>
    <t>指　導　者　名</t>
    <rPh sb="6" eb="7">
      <t>メイ</t>
    </rPh>
    <phoneticPr fontId="2"/>
  </si>
  <si>
    <t>緊急時の連絡先</t>
    <rPh sb="0" eb="3">
      <t>キンキュウジ</t>
    </rPh>
    <rPh sb="4" eb="7">
      <t>レンラクサキ</t>
    </rPh>
    <phoneticPr fontId="2"/>
  </si>
  <si>
    <t>指導者名</t>
    <rPh sb="0" eb="3">
      <t>シドウシャ</t>
    </rPh>
    <rPh sb="3" eb="4">
      <t>メイ</t>
    </rPh>
    <phoneticPr fontId="2"/>
  </si>
  <si>
    <t>ディスカッション
グループ</t>
    <phoneticPr fontId="2"/>
  </si>
  <si>
    <t>NISHI講習会</t>
    <rPh sb="5" eb="8">
      <t>コウシュウカイ</t>
    </rPh>
    <phoneticPr fontId="2"/>
  </si>
  <si>
    <t>XL</t>
  </si>
  <si>
    <t>2XL</t>
  </si>
  <si>
    <t>合計</t>
    <rPh sb="0" eb="2">
      <t>ゴウケイ</t>
    </rPh>
    <phoneticPr fontId="1"/>
  </si>
  <si>
    <t>参加区分</t>
    <rPh sb="0" eb="2">
      <t>サンカ</t>
    </rPh>
    <rPh sb="2" eb="4">
      <t>クブン</t>
    </rPh>
    <phoneticPr fontId="1"/>
  </si>
  <si>
    <t>合　計</t>
    <rPh sb="0" eb="1">
      <t>ゴウ</t>
    </rPh>
    <rPh sb="2" eb="3">
      <t>ケイ</t>
    </rPh>
    <phoneticPr fontId="1"/>
  </si>
  <si>
    <t>Tシャツ
希望サイズ</t>
    <rPh sb="5" eb="7">
      <t>キボウ</t>
    </rPh>
    <phoneticPr fontId="2"/>
  </si>
  <si>
    <t>合宿
参加区分</t>
    <rPh sb="0" eb="2">
      <t>ガッシュク</t>
    </rPh>
    <rPh sb="3" eb="5">
      <t>サンカ</t>
    </rPh>
    <rPh sb="5" eb="7">
      <t>クブン</t>
    </rPh>
    <phoneticPr fontId="2"/>
  </si>
  <si>
    <t>合宿
参加種目</t>
    <rPh sb="0" eb="2">
      <t>ガッシュク</t>
    </rPh>
    <rPh sb="3" eb="5">
      <t>サンカ</t>
    </rPh>
    <rPh sb="5" eb="7">
      <t>シュモク</t>
    </rPh>
    <phoneticPr fontId="1"/>
  </si>
  <si>
    <t>宿泊日</t>
    <rPh sb="0" eb="2">
      <t>シュクハク</t>
    </rPh>
    <rPh sb="2" eb="3">
      <t>ビ</t>
    </rPh>
    <phoneticPr fontId="2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</si>
  <si>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</si>
  <si>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</si>
  <si>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</si>
  <si>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</si>
  <si>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</si>
  <si>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</si>
  <si>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</si>
  <si>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料金</t>
    <rPh sb="0" eb="2">
      <t>リョウキン</t>
    </rPh>
    <phoneticPr fontId="1"/>
  </si>
  <si>
    <t>参加料</t>
    <rPh sb="0" eb="3">
      <t>サンカリョウ</t>
    </rPh>
    <phoneticPr fontId="1"/>
  </si>
  <si>
    <t>Tシャツ</t>
    <phoneticPr fontId="1"/>
  </si>
  <si>
    <t>合計額(参加+Tシャツ)</t>
    <rPh sb="0" eb="2">
      <t>ゴウケイ</t>
    </rPh>
    <rPh sb="2" eb="3">
      <t>ガク</t>
    </rPh>
    <rPh sb="4" eb="6">
      <t>サンカ</t>
    </rPh>
    <phoneticPr fontId="1"/>
  </si>
  <si>
    <t>宿泊費(1日分)</t>
    <rPh sb="0" eb="3">
      <t>シュクハクヒ</t>
    </rPh>
    <rPh sb="5" eb="7">
      <t>ニチブン</t>
    </rPh>
    <phoneticPr fontId="1"/>
  </si>
  <si>
    <t>宿泊費</t>
    <rPh sb="0" eb="3">
      <t>シュクハクヒ</t>
    </rPh>
    <phoneticPr fontId="2"/>
  </si>
  <si>
    <t>宿泊数</t>
    <rPh sb="0" eb="2">
      <t>シュクハク</t>
    </rPh>
    <rPh sb="2" eb="3">
      <t>スウ</t>
    </rPh>
    <phoneticPr fontId="2"/>
  </si>
  <si>
    <r>
      <t xml:space="preserve">参加費
</t>
    </r>
    <r>
      <rPr>
        <sz val="9"/>
        <rFont val="ＭＳ Ｐ明朝"/>
        <family val="1"/>
        <charset val="128"/>
      </rPr>
      <t>(Tシャツ代込)</t>
    </r>
    <rPh sb="0" eb="2">
      <t>サンカ</t>
    </rPh>
    <rPh sb="2" eb="3">
      <t>ヒ</t>
    </rPh>
    <rPh sb="9" eb="10">
      <t>ダイ</t>
    </rPh>
    <rPh sb="10" eb="11">
      <t>コミ</t>
    </rPh>
    <phoneticPr fontId="2"/>
  </si>
  <si>
    <t>合計金額</t>
    <rPh sb="0" eb="2">
      <t>ゴウケイ</t>
    </rPh>
    <rPh sb="2" eb="4">
      <t>キンガクゴウキン</t>
    </rPh>
    <phoneticPr fontId="2"/>
  </si>
  <si>
    <t>専門委員長</t>
    <phoneticPr fontId="2"/>
  </si>
  <si>
    <t>M</t>
  </si>
  <si>
    <t>L</t>
  </si>
  <si>
    <t>郵便番号</t>
    <rPh sb="0" eb="4">
      <t>ユウビンバンゴウ</t>
    </rPh>
    <phoneticPr fontId="2"/>
  </si>
  <si>
    <t>県内スタッフ</t>
    <rPh sb="0" eb="2">
      <t>ケンナイ</t>
    </rPh>
    <phoneticPr fontId="1"/>
  </si>
  <si>
    <t>県内スタッフ</t>
    <rPh sb="0" eb="2">
      <t>ケンナイ</t>
    </rPh>
    <phoneticPr fontId="2"/>
  </si>
  <si>
    <t>（ア）</t>
  </si>
  <si>
    <t>（カ）</t>
    <phoneticPr fontId="1"/>
  </si>
  <si>
    <t>２０２０年度日本陸上競技連盟Ｕ‐１９強化研修合宿</t>
    <rPh sb="4" eb="6">
      <t>ネンド</t>
    </rPh>
    <rPh sb="6" eb="8">
      <t>ニホン</t>
    </rPh>
    <rPh sb="8" eb="10">
      <t>リクジョウ</t>
    </rPh>
    <rPh sb="10" eb="12">
      <t>キョウギ</t>
    </rPh>
    <rPh sb="12" eb="14">
      <t>レンメイ</t>
    </rPh>
    <rPh sb="18" eb="20">
      <t>キョウカ</t>
    </rPh>
    <rPh sb="20" eb="22">
      <t>ケンシュウ</t>
    </rPh>
    <rPh sb="22" eb="24">
      <t>ガッシュク</t>
    </rPh>
    <phoneticPr fontId="1"/>
  </si>
  <si>
    <t>全国高等学校体育連盟陸上競技専門部強化合宿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0" eb="12">
      <t>リクジョウ</t>
    </rPh>
    <rPh sb="12" eb="14">
      <t>キョウギ</t>
    </rPh>
    <rPh sb="14" eb="16">
      <t>センモン</t>
    </rPh>
    <rPh sb="16" eb="17">
      <t>ブ</t>
    </rPh>
    <rPh sb="17" eb="19">
      <t>キョウカ</t>
    </rPh>
    <rPh sb="19" eb="21">
      <t>ガッシュク</t>
    </rPh>
    <phoneticPr fontId="1"/>
  </si>
  <si>
    <t>参加選手合計数</t>
    <rPh sb="0" eb="2">
      <t>サンカ</t>
    </rPh>
    <rPh sb="2" eb="4">
      <t>センシュ</t>
    </rPh>
    <rPh sb="4" eb="6">
      <t>ゴウケイ</t>
    </rPh>
    <rPh sb="6" eb="7">
      <t>スウ</t>
    </rPh>
    <phoneticPr fontId="1"/>
  </si>
  <si>
    <t>引率・引率指導者合計数</t>
    <rPh sb="0" eb="2">
      <t>インソツ</t>
    </rPh>
    <rPh sb="3" eb="5">
      <t>インソツ</t>
    </rPh>
    <rPh sb="5" eb="8">
      <t>シドウシャ</t>
    </rPh>
    <rPh sb="8" eb="10">
      <t>ゴウケイ</t>
    </rPh>
    <rPh sb="10" eb="11">
      <t>スウ</t>
    </rPh>
    <phoneticPr fontId="1"/>
  </si>
  <si>
    <t>申込
都道府名</t>
    <rPh sb="0" eb="2">
      <t>モウシコミ</t>
    </rPh>
    <rPh sb="3" eb="5">
      <t>トドウ</t>
    </rPh>
    <rPh sb="5" eb="6">
      <t>フ</t>
    </rPh>
    <rPh sb="6" eb="7">
      <t>メイ</t>
    </rPh>
    <phoneticPr fontId="1"/>
  </si>
  <si>
    <t>XS</t>
  </si>
  <si>
    <t>S</t>
  </si>
  <si>
    <t>3XL</t>
  </si>
  <si>
    <t>4XL</t>
  </si>
  <si>
    <t>その他</t>
  </si>
  <si>
    <t>選手</t>
    <rPh sb="0" eb="2">
      <t>センシュ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</si>
  <si>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</si>
  <si>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</si>
  <si>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〇参加人数</t>
    <rPh sb="1" eb="3">
      <t>サンカ</t>
    </rPh>
    <rPh sb="3" eb="5">
      <t>ニンズウ</t>
    </rPh>
    <phoneticPr fontId="1"/>
  </si>
  <si>
    <t>〇Ｔシャツサイズ</t>
    <phoneticPr fontId="1"/>
  </si>
  <si>
    <t>〇宿泊数</t>
    <rPh sb="1" eb="3">
      <t>シュクハク</t>
    </rPh>
    <rPh sb="3" eb="4">
      <t>スウ</t>
    </rPh>
    <phoneticPr fontId="1"/>
  </si>
  <si>
    <t>〇支払い金額</t>
    <rPh sb="1" eb="3">
      <t>シハラ</t>
    </rPh>
    <rPh sb="4" eb="6">
      <t>キンガク</t>
    </rPh>
    <phoneticPr fontId="1"/>
  </si>
  <si>
    <t>役員
・コーチ
・引率者</t>
    <rPh sb="0" eb="2">
      <t>ヤクイン</t>
    </rPh>
    <rPh sb="9" eb="12">
      <t>インソツシャ</t>
    </rPh>
    <phoneticPr fontId="1"/>
  </si>
  <si>
    <t>役員・コーチ・引率者合計数</t>
    <rPh sb="10" eb="12">
      <t>ゴウケイ</t>
    </rPh>
    <rPh sb="12" eb="13">
      <t>スウ</t>
    </rPh>
    <phoneticPr fontId="1"/>
  </si>
  <si>
    <t>支払い合計</t>
    <rPh sb="0" eb="2">
      <t>シハラ</t>
    </rPh>
    <rPh sb="3" eb="5">
      <t>ゴウケイ</t>
    </rPh>
    <phoneticPr fontId="1"/>
  </si>
  <si>
    <t>参加申込確認表</t>
    <rPh sb="0" eb="2">
      <t>サンカ</t>
    </rPh>
    <rPh sb="2" eb="4">
      <t>モウシコミ</t>
    </rPh>
    <rPh sb="4" eb="6">
      <t>カクニン</t>
    </rPh>
    <rPh sb="6" eb="7">
      <t>ヒョウ</t>
    </rPh>
    <phoneticPr fontId="1"/>
  </si>
  <si>
    <t>2020年度　全国高等学校陸上競技強化合宿　都道府県参加申込一覧表　（様式　２　指導者用）</t>
    <rPh sb="4" eb="6">
      <t>ネンドヘイネンド</t>
    </rPh>
    <rPh sb="7" eb="9">
      <t>ゼンコク</t>
    </rPh>
    <rPh sb="9" eb="11">
      <t>コウトウ</t>
    </rPh>
    <rPh sb="11" eb="13">
      <t>ガッコウ</t>
    </rPh>
    <rPh sb="13" eb="15">
      <t>リクジョウ</t>
    </rPh>
    <rPh sb="15" eb="17">
      <t>キョウギ</t>
    </rPh>
    <rPh sb="17" eb="19">
      <t>キョウカ</t>
    </rPh>
    <rPh sb="19" eb="21">
      <t>ガッシュク</t>
    </rPh>
    <rPh sb="22" eb="26">
      <t>トドウフケン</t>
    </rPh>
    <rPh sb="26" eb="28">
      <t>サンカ</t>
    </rPh>
    <rPh sb="28" eb="30">
      <t>モウシコミ</t>
    </rPh>
    <rPh sb="30" eb="32">
      <t>イチラン</t>
    </rPh>
    <rPh sb="32" eb="33">
      <t>ヒョウ</t>
    </rPh>
    <rPh sb="35" eb="37">
      <t>ヨウシキ</t>
    </rPh>
    <rPh sb="40" eb="43">
      <t>シドウシャ</t>
    </rPh>
    <rPh sb="43" eb="44">
      <t>ヨウ</t>
    </rPh>
    <phoneticPr fontId="1"/>
  </si>
  <si>
    <t>2020年度　全国高等学校陸上競技強化合宿　都道府県参加申込一覧表　（様式　２　選手用）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</si>
</sst>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56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vertical="center" shrinkToFit="1"/>
      <protection locked="0"/>
    </xf>
    <xf numFmtId="56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56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56" fontId="19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4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38" fontId="7" fillId="2" borderId="4" xfId="1" applyFont="1" applyFill="1" applyBorder="1" applyAlignment="1" applyProtection="1">
      <alignment horizontal="center" vertical="center" shrinkToFit="1"/>
      <protection locked="0"/>
    </xf>
    <xf numFmtId="38" fontId="7" fillId="2" borderId="15" xfId="1" applyFont="1" applyFill="1" applyBorder="1" applyAlignment="1" applyProtection="1">
      <alignment horizontal="center" vertical="center" shrinkToFit="1"/>
      <protection locked="0"/>
    </xf>
    <xf numFmtId="176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38" fontId="12" fillId="2" borderId="4" xfId="1" applyFont="1" applyFill="1" applyBorder="1" applyAlignment="1" applyProtection="1">
      <alignment horizontal="center" vertical="center" shrinkToFit="1"/>
      <protection locked="0"/>
    </xf>
    <xf numFmtId="176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0" fontId="9" fillId="0" borderId="19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8" fontId="16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38" fontId="16" fillId="2" borderId="2" xfId="0" applyNumberFormat="1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4" fillId="2" borderId="3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75"/>
  <sheetViews>
    <sheetView showZeros="0" view="pageBreakPreview" topLeftCell="B17" zoomScale="80" zoomScaleNormal="85" zoomScaleSheetLayoutView="80" workbookViewId="0">
      <selection activeCell="H25" sqref="H25"/>
    </sheetView>
  </sheetViews>
  <sheetFormatPr defaultColWidth="9" defaultRowHeight="24.9" customHeight="1" x14ac:dyDescent="0.2"/>
  <cols>
    <col min="1" max="1" width="3.44140625" style="2" hidden="1" customWidth="1"/>
    <col min="2" max="2" width="5.6640625" style="2" customWidth="1"/>
    <col min="3" max="4" width="16.21875" style="2" customWidth="1"/>
    <col min="5" max="6" width="5" style="2" customWidth="1"/>
    <col min="7" max="7" width="14" style="2" bestFit="1" customWidth="1"/>
    <col min="8" max="8" width="10.88671875" style="2" customWidth="1"/>
    <col min="9" max="9" width="11.21875" style="2" customWidth="1"/>
    <col min="10" max="10" width="9.33203125" style="2" bestFit="1" customWidth="1"/>
    <col min="11" max="14" width="8.109375" style="2" bestFit="1" customWidth="1"/>
    <col min="15" max="15" width="8.33203125" style="2" hidden="1" customWidth="1"/>
    <col min="16" max="16" width="10.88671875" style="2" bestFit="1" customWidth="1"/>
    <col min="17" max="18" width="8.33203125" style="2" customWidth="1"/>
    <col min="19" max="19" width="13.6640625" style="1" bestFit="1" customWidth="1"/>
    <col min="20" max="20" width="11.44140625" style="1" customWidth="1"/>
    <col min="21" max="21" width="51.109375" style="2" customWidth="1"/>
    <col min="22" max="22" width="12.44140625" style="2" customWidth="1"/>
    <col min="23" max="23" width="11.33203125" style="2" bestFit="1" customWidth="1"/>
    <col min="24" max="24" width="37.44140625" style="2" customWidth="1"/>
    <col min="25" max="25" width="10.21875" style="2" bestFit="1" customWidth="1"/>
    <col min="26" max="26" width="16.88671875" style="2" customWidth="1"/>
    <col min="27" max="32" width="9" style="2" customWidth="1"/>
    <col min="33" max="16384" width="9" style="2"/>
  </cols>
  <sheetData>
    <row r="1" spans="4:8" ht="11.25" hidden="1" customHeight="1" x14ac:dyDescent="0.2">
      <c r="D1" s="1" t="s">
        <v>12</v>
      </c>
      <c r="E1" s="1" t="s">
        <v>16</v>
      </c>
      <c r="F1" s="1">
        <v>2</v>
      </c>
      <c r="H1" s="1" t="s">
        <v>20</v>
      </c>
    </row>
    <row r="2" spans="4:8" ht="11.25" hidden="1" customHeight="1" x14ac:dyDescent="0.2">
      <c r="D2" s="1" t="s">
        <v>13</v>
      </c>
      <c r="E2" s="1" t="s">
        <v>17</v>
      </c>
      <c r="F2" s="1">
        <v>1</v>
      </c>
      <c r="H2" s="1" t="s">
        <v>21</v>
      </c>
    </row>
    <row r="3" spans="4:8" ht="11.25" hidden="1" customHeight="1" x14ac:dyDescent="0.2">
      <c r="D3" s="1" t="s">
        <v>14</v>
      </c>
      <c r="E3" s="1"/>
      <c r="H3" s="1" t="s">
        <v>22</v>
      </c>
    </row>
    <row r="4" spans="4:8" ht="11.25" hidden="1" customHeight="1" x14ac:dyDescent="0.2">
      <c r="D4" s="1" t="s">
        <v>15</v>
      </c>
      <c r="E4" s="1"/>
      <c r="H4" s="1" t="s">
        <v>23</v>
      </c>
    </row>
    <row r="5" spans="4:8" ht="11.25" hidden="1" customHeight="1" x14ac:dyDescent="0.2">
      <c r="D5" s="1" t="s">
        <v>19</v>
      </c>
      <c r="E5" s="1"/>
      <c r="F5" s="1"/>
      <c r="H5" s="1" t="s">
        <v>24</v>
      </c>
    </row>
    <row r="6" spans="4:8" ht="11.25" hidden="1" customHeight="1" x14ac:dyDescent="0.2">
      <c r="D6" s="1"/>
      <c r="E6" s="1"/>
      <c r="F6" s="1"/>
      <c r="H6" s="1" t="s">
        <v>25</v>
      </c>
    </row>
    <row r="7" spans="4:8" ht="11.25" hidden="1" customHeight="1" x14ac:dyDescent="0.2">
      <c r="D7" s="1"/>
      <c r="E7" s="1"/>
      <c r="F7" s="1"/>
      <c r="H7" s="1" t="s">
        <v>26</v>
      </c>
    </row>
    <row r="8" spans="4:8" ht="11.25" hidden="1" customHeight="1" x14ac:dyDescent="0.2">
      <c r="D8" s="1"/>
      <c r="E8" s="1"/>
      <c r="F8" s="1"/>
      <c r="H8" s="1" t="s">
        <v>27</v>
      </c>
    </row>
    <row r="9" spans="4:8" ht="11.25" hidden="1" customHeight="1" x14ac:dyDescent="0.2">
      <c r="D9" s="1"/>
      <c r="E9" s="1"/>
      <c r="F9" s="1"/>
      <c r="H9" s="1" t="s">
        <v>4</v>
      </c>
    </row>
    <row r="10" spans="4:8" ht="11.25" hidden="1" customHeight="1" x14ac:dyDescent="0.2">
      <c r="D10" s="1"/>
      <c r="E10" s="1"/>
      <c r="F10" s="1"/>
      <c r="H10" s="1" t="s">
        <v>5</v>
      </c>
    </row>
    <row r="11" spans="4:8" ht="11.25" hidden="1" customHeight="1" x14ac:dyDescent="0.2">
      <c r="D11" s="1"/>
      <c r="E11" s="1"/>
      <c r="F11" s="1"/>
      <c r="H11" s="1" t="s">
        <v>6</v>
      </c>
    </row>
    <row r="12" spans="4:8" ht="11.25" hidden="1" customHeight="1" x14ac:dyDescent="0.2">
      <c r="D12" s="1"/>
      <c r="E12" s="1"/>
      <c r="F12" s="1"/>
      <c r="H12" s="1" t="s">
        <v>7</v>
      </c>
    </row>
    <row r="13" spans="4:8" ht="11.25" hidden="1" customHeight="1" x14ac:dyDescent="0.2">
      <c r="D13" s="1"/>
      <c r="E13" s="1"/>
      <c r="F13" s="1"/>
      <c r="H13" s="1" t="s">
        <v>8</v>
      </c>
    </row>
    <row r="14" spans="4:8" ht="11.25" hidden="1" customHeight="1" x14ac:dyDescent="0.2">
      <c r="D14" s="1"/>
      <c r="E14" s="1"/>
      <c r="F14" s="1"/>
      <c r="H14" s="1" t="s">
        <v>9</v>
      </c>
    </row>
    <row r="15" spans="4:8" ht="11.25" hidden="1" customHeight="1" x14ac:dyDescent="0.2">
      <c r="D15" s="1"/>
      <c r="E15" s="1"/>
      <c r="F15" s="1"/>
      <c r="H15" s="1" t="s">
        <v>10</v>
      </c>
    </row>
    <row r="16" spans="4:8" ht="11.25" hidden="1" customHeight="1" x14ac:dyDescent="0.2">
      <c r="D16" s="1"/>
      <c r="E16" s="1"/>
      <c r="F16" s="1"/>
      <c r="H16" s="1" t="s">
        <v>11</v>
      </c>
    </row>
    <row r="17" spans="1:31" ht="25.5" customHeight="1" x14ac:dyDescent="0.2">
      <c r="A17" s="3"/>
      <c r="B17" s="106" t="s">
        <v>104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31" ht="7.5" customHeight="1" thickBo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3"/>
      <c r="X18" s="3"/>
      <c r="Y18" s="3"/>
      <c r="Z18" s="3"/>
    </row>
    <row r="19" spans="1:31" ht="30" customHeight="1" thickBot="1" x14ac:dyDescent="0.25">
      <c r="A19" s="3"/>
      <c r="D19" s="5" t="s">
        <v>34</v>
      </c>
      <c r="E19" s="129"/>
      <c r="F19" s="130"/>
      <c r="G19" s="131"/>
      <c r="J19" s="11"/>
      <c r="S19" s="49"/>
      <c r="T19" s="49"/>
      <c r="U19" s="49"/>
      <c r="V19" s="3"/>
      <c r="W19" s="5" t="s">
        <v>74</v>
      </c>
      <c r="X19" s="37"/>
      <c r="Y19" s="48"/>
      <c r="Z19" s="48"/>
    </row>
    <row r="20" spans="1:31" ht="7.5" customHeight="1" x14ac:dyDescent="0.2">
      <c r="A20" s="3"/>
      <c r="B20" s="7"/>
      <c r="C20" s="7"/>
      <c r="D20" s="7"/>
      <c r="E20" s="3"/>
      <c r="F20" s="4"/>
      <c r="G20" s="3"/>
      <c r="H20" s="7"/>
      <c r="I20" s="7"/>
      <c r="J20" s="3"/>
      <c r="K20" s="7"/>
      <c r="L20" s="7"/>
      <c r="M20" s="7"/>
      <c r="N20" s="7"/>
      <c r="O20" s="7"/>
      <c r="P20" s="7"/>
      <c r="Q20" s="7"/>
      <c r="R20" s="7"/>
      <c r="S20" s="8"/>
      <c r="T20" s="8"/>
      <c r="U20" s="8"/>
      <c r="V20" s="3"/>
      <c r="W20" s="3"/>
      <c r="X20" s="3"/>
      <c r="Y20" s="3"/>
      <c r="Z20" s="3"/>
    </row>
    <row r="21" spans="1:31" ht="7.5" customHeight="1" x14ac:dyDescent="0.2">
      <c r="A21" s="3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3"/>
      <c r="W21" s="3"/>
      <c r="X21" s="3"/>
      <c r="Y21" s="3"/>
      <c r="Z21" s="3"/>
    </row>
    <row r="22" spans="1:31" ht="6" customHeight="1" thickBot="1" x14ac:dyDescent="0.25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3"/>
      <c r="W22" s="3"/>
      <c r="X22" s="3"/>
      <c r="Y22" s="3"/>
      <c r="Z22" s="3"/>
    </row>
    <row r="23" spans="1:31" ht="13.5" customHeight="1" x14ac:dyDescent="0.2">
      <c r="A23" s="3"/>
      <c r="B23" s="107" t="s">
        <v>0</v>
      </c>
      <c r="C23" s="122" t="s">
        <v>18</v>
      </c>
      <c r="D23" s="122" t="s">
        <v>43</v>
      </c>
      <c r="E23" s="122" t="s">
        <v>1</v>
      </c>
      <c r="F23" s="122" t="s">
        <v>2</v>
      </c>
      <c r="G23" s="122" t="s">
        <v>3</v>
      </c>
      <c r="H23" s="117" t="s">
        <v>56</v>
      </c>
      <c r="I23" s="119" t="s">
        <v>29</v>
      </c>
      <c r="J23" s="117" t="s">
        <v>55</v>
      </c>
      <c r="K23" s="121" t="s">
        <v>57</v>
      </c>
      <c r="L23" s="121"/>
      <c r="M23" s="121"/>
      <c r="N23" s="121"/>
      <c r="O23" s="126" t="s">
        <v>71</v>
      </c>
      <c r="P23" s="128" t="s">
        <v>72</v>
      </c>
      <c r="Q23" s="126" t="s">
        <v>70</v>
      </c>
      <c r="R23" s="126" t="s">
        <v>73</v>
      </c>
      <c r="S23" s="124" t="s">
        <v>44</v>
      </c>
      <c r="T23" s="122" t="s">
        <v>77</v>
      </c>
      <c r="U23" s="122" t="s">
        <v>33</v>
      </c>
      <c r="V23" s="115" t="s">
        <v>41</v>
      </c>
      <c r="W23" s="113" t="s">
        <v>28</v>
      </c>
      <c r="X23" s="111" t="s">
        <v>32</v>
      </c>
      <c r="Y23" s="111" t="s">
        <v>54</v>
      </c>
      <c r="Z23" s="109" t="s">
        <v>45</v>
      </c>
      <c r="AA23" s="3"/>
      <c r="AE23" s="10"/>
    </row>
    <row r="24" spans="1:31" ht="12" x14ac:dyDescent="0.2">
      <c r="A24" s="3"/>
      <c r="B24" s="108"/>
      <c r="C24" s="123"/>
      <c r="D24" s="123"/>
      <c r="E24" s="123"/>
      <c r="F24" s="123"/>
      <c r="G24" s="123"/>
      <c r="H24" s="118"/>
      <c r="I24" s="120"/>
      <c r="J24" s="118"/>
      <c r="K24" s="64">
        <v>43915</v>
      </c>
      <c r="L24" s="64">
        <v>43916</v>
      </c>
      <c r="M24" s="64">
        <v>43917</v>
      </c>
      <c r="N24" s="64">
        <v>43918</v>
      </c>
      <c r="O24" s="127"/>
      <c r="P24" s="127"/>
      <c r="Q24" s="127"/>
      <c r="R24" s="127"/>
      <c r="S24" s="125"/>
      <c r="T24" s="123"/>
      <c r="U24" s="123"/>
      <c r="V24" s="116"/>
      <c r="W24" s="114"/>
      <c r="X24" s="112"/>
      <c r="Y24" s="112"/>
      <c r="Z24" s="110"/>
      <c r="AA24" s="3"/>
      <c r="AE24" s="10"/>
    </row>
    <row r="25" spans="1:31" ht="37.5" customHeight="1" x14ac:dyDescent="0.2">
      <c r="A25" s="3"/>
      <c r="B25" s="16">
        <v>1</v>
      </c>
      <c r="C25" s="12"/>
      <c r="D25" s="12"/>
      <c r="E25" s="18"/>
      <c r="F25" s="12"/>
      <c r="G25" s="12"/>
      <c r="H25" s="18"/>
      <c r="I25" s="19"/>
      <c r="J25" s="12"/>
      <c r="K25" s="30"/>
      <c r="L25" s="30"/>
      <c r="M25" s="30"/>
      <c r="N25" s="31"/>
      <c r="O25" s="96">
        <f>COUNTIFS(K25:N25,"〇")+COUNTIFS(K25:N25,"○")</f>
        <v>0</v>
      </c>
      <c r="P25" s="94" t="str">
        <f>IFERROR(VLOOKUP(J25,料金計算!$B$5:$E$10,4,FALSE),"")</f>
        <v/>
      </c>
      <c r="Q25" s="94">
        <f>IF(OR(J25="（イ）",J25="（ウ）"),"0",料金計算!$H$3*選手用【様式2】!O25)</f>
        <v>0</v>
      </c>
      <c r="R25" s="94">
        <f>SUM(P25:Q25)</f>
        <v>0</v>
      </c>
      <c r="S25" s="55"/>
      <c r="T25" s="52"/>
      <c r="U25" s="33"/>
      <c r="V25" s="20"/>
      <c r="W25" s="12"/>
      <c r="X25" s="13"/>
      <c r="Y25" s="12"/>
      <c r="Z25" s="21"/>
      <c r="AA25" s="3"/>
      <c r="AE25" s="10"/>
    </row>
    <row r="26" spans="1:31" ht="37.5" customHeight="1" x14ac:dyDescent="0.2">
      <c r="A26" s="3"/>
      <c r="B26" s="16">
        <v>2</v>
      </c>
      <c r="C26" s="12"/>
      <c r="D26" s="12"/>
      <c r="E26" s="18"/>
      <c r="F26" s="12"/>
      <c r="G26" s="12"/>
      <c r="H26" s="18"/>
      <c r="I26" s="19"/>
      <c r="J26" s="12"/>
      <c r="K26" s="30"/>
      <c r="L26" s="30"/>
      <c r="M26" s="30"/>
      <c r="N26" s="30"/>
      <c r="O26" s="96">
        <f t="shared" ref="O26:O54" si="0">COUNTIFS(K26:N26,"〇")+COUNTIFS(K26:N26,"○")</f>
        <v>0</v>
      </c>
      <c r="P26" s="94" t="str">
        <f>IFERROR(VLOOKUP(J26,料金計算!$B$5:$E$10,4,FALSE),"")</f>
        <v/>
      </c>
      <c r="Q26" s="94">
        <f>IF(OR(J26="（イ）",J26="（ウ）"),"0",料金計算!$H$3*選手用【様式2】!O26)</f>
        <v>0</v>
      </c>
      <c r="R26" s="94">
        <f t="shared" ref="R26:R54" si="1">SUM(P26:Q26)</f>
        <v>0</v>
      </c>
      <c r="S26" s="55"/>
      <c r="T26" s="52"/>
      <c r="U26" s="33"/>
      <c r="V26" s="20"/>
      <c r="W26" s="12"/>
      <c r="X26" s="13"/>
      <c r="Y26" s="12"/>
      <c r="Z26" s="21"/>
      <c r="AA26" s="3"/>
      <c r="AE26" s="10"/>
    </row>
    <row r="27" spans="1:31" ht="37.5" customHeight="1" x14ac:dyDescent="0.2">
      <c r="A27" s="3"/>
      <c r="B27" s="16">
        <v>3</v>
      </c>
      <c r="C27" s="12"/>
      <c r="D27" s="12"/>
      <c r="E27" s="18"/>
      <c r="F27" s="12"/>
      <c r="G27" s="12"/>
      <c r="H27" s="18"/>
      <c r="I27" s="19"/>
      <c r="J27" s="12"/>
      <c r="K27" s="30"/>
      <c r="L27" s="30"/>
      <c r="M27" s="30"/>
      <c r="N27" s="30"/>
      <c r="O27" s="96">
        <f t="shared" si="0"/>
        <v>0</v>
      </c>
      <c r="P27" s="94" t="str">
        <f>IFERROR(VLOOKUP(J27,料金計算!$B$5:$E$10,4,FALSE),"")</f>
        <v/>
      </c>
      <c r="Q27" s="94">
        <f>IF(OR(J27="（イ）",J27="（ウ）"),"0",料金計算!$H$3*選手用【様式2】!O27)</f>
        <v>0</v>
      </c>
      <c r="R27" s="94">
        <f t="shared" si="1"/>
        <v>0</v>
      </c>
      <c r="S27" s="55"/>
      <c r="T27" s="52"/>
      <c r="U27" s="33"/>
      <c r="V27" s="20"/>
      <c r="W27" s="12"/>
      <c r="X27" s="13"/>
      <c r="Y27" s="12"/>
      <c r="Z27" s="21"/>
      <c r="AA27" s="3"/>
      <c r="AE27" s="10"/>
    </row>
    <row r="28" spans="1:31" ht="37.5" customHeight="1" x14ac:dyDescent="0.2">
      <c r="A28" s="3"/>
      <c r="B28" s="16">
        <v>4</v>
      </c>
      <c r="C28" s="12"/>
      <c r="D28" s="12"/>
      <c r="E28" s="18"/>
      <c r="F28" s="12"/>
      <c r="G28" s="12"/>
      <c r="H28" s="18"/>
      <c r="I28" s="19"/>
      <c r="J28" s="12"/>
      <c r="K28" s="30"/>
      <c r="L28" s="30"/>
      <c r="M28" s="30"/>
      <c r="N28" s="30"/>
      <c r="O28" s="96">
        <f t="shared" si="0"/>
        <v>0</v>
      </c>
      <c r="P28" s="94" t="str">
        <f>IFERROR(VLOOKUP(J28,料金計算!$B$5:$E$10,4,FALSE),"")</f>
        <v/>
      </c>
      <c r="Q28" s="94">
        <f>IF(OR(J28="（イ）",J28="（ウ）"),"0",料金計算!$H$3*選手用【様式2】!O28)</f>
        <v>0</v>
      </c>
      <c r="R28" s="94">
        <f t="shared" si="1"/>
        <v>0</v>
      </c>
      <c r="S28" s="55"/>
      <c r="T28" s="52"/>
      <c r="U28" s="33"/>
      <c r="V28" s="20"/>
      <c r="W28" s="12"/>
      <c r="X28" s="13"/>
      <c r="Y28" s="12"/>
      <c r="Z28" s="21"/>
      <c r="AA28" s="3"/>
      <c r="AE28" s="10"/>
    </row>
    <row r="29" spans="1:31" ht="37.5" customHeight="1" x14ac:dyDescent="0.2">
      <c r="A29" s="3"/>
      <c r="B29" s="16">
        <v>5</v>
      </c>
      <c r="C29" s="12"/>
      <c r="D29" s="12"/>
      <c r="E29" s="18"/>
      <c r="F29" s="12"/>
      <c r="G29" s="12"/>
      <c r="H29" s="18"/>
      <c r="I29" s="19"/>
      <c r="J29" s="12"/>
      <c r="K29" s="30"/>
      <c r="L29" s="30"/>
      <c r="M29" s="30"/>
      <c r="N29" s="30"/>
      <c r="O29" s="96">
        <f t="shared" si="0"/>
        <v>0</v>
      </c>
      <c r="P29" s="94" t="str">
        <f>IFERROR(VLOOKUP(J29,料金計算!$B$5:$E$10,4,FALSE),"")</f>
        <v/>
      </c>
      <c r="Q29" s="94">
        <f>IF(OR(J29="（イ）",J29="（ウ）"),"0",料金計算!$H$3*選手用【様式2】!O29)</f>
        <v>0</v>
      </c>
      <c r="R29" s="94">
        <f t="shared" si="1"/>
        <v>0</v>
      </c>
      <c r="S29" s="55"/>
      <c r="T29" s="52"/>
      <c r="U29" s="33"/>
      <c r="V29" s="20"/>
      <c r="W29" s="12"/>
      <c r="X29" s="13"/>
      <c r="Y29" s="12"/>
      <c r="Z29" s="21"/>
      <c r="AA29" s="3"/>
      <c r="AE29" s="10"/>
    </row>
    <row r="30" spans="1:31" ht="37.5" customHeight="1" x14ac:dyDescent="0.2">
      <c r="A30" s="3"/>
      <c r="B30" s="16">
        <v>6</v>
      </c>
      <c r="C30" s="12"/>
      <c r="D30" s="12"/>
      <c r="E30" s="18"/>
      <c r="F30" s="12"/>
      <c r="G30" s="12"/>
      <c r="H30" s="18"/>
      <c r="I30" s="19"/>
      <c r="J30" s="12"/>
      <c r="K30" s="30"/>
      <c r="L30" s="30"/>
      <c r="M30" s="30"/>
      <c r="N30" s="30"/>
      <c r="O30" s="96">
        <f t="shared" si="0"/>
        <v>0</v>
      </c>
      <c r="P30" s="94" t="str">
        <f>IFERROR(VLOOKUP(J30,料金計算!$B$5:$E$10,4,FALSE),"")</f>
        <v/>
      </c>
      <c r="Q30" s="94">
        <f>IF(OR(J30="（イ）",J30="（ウ）"),"0",料金計算!$H$3*選手用【様式2】!O30)</f>
        <v>0</v>
      </c>
      <c r="R30" s="94">
        <f t="shared" si="1"/>
        <v>0</v>
      </c>
      <c r="S30" s="55"/>
      <c r="T30" s="52"/>
      <c r="U30" s="33"/>
      <c r="V30" s="20"/>
      <c r="W30" s="12"/>
      <c r="X30" s="13"/>
      <c r="Y30" s="12"/>
      <c r="Z30" s="21"/>
      <c r="AA30" s="3"/>
      <c r="AE30" s="10"/>
    </row>
    <row r="31" spans="1:31" ht="37.5" customHeight="1" x14ac:dyDescent="0.2">
      <c r="A31" s="3"/>
      <c r="B31" s="16">
        <v>7</v>
      </c>
      <c r="C31" s="12"/>
      <c r="D31" s="12"/>
      <c r="E31" s="18"/>
      <c r="F31" s="12"/>
      <c r="G31" s="12"/>
      <c r="H31" s="18"/>
      <c r="I31" s="19"/>
      <c r="J31" s="12"/>
      <c r="K31" s="30"/>
      <c r="L31" s="30"/>
      <c r="M31" s="30"/>
      <c r="N31" s="30"/>
      <c r="O31" s="96">
        <f t="shared" si="0"/>
        <v>0</v>
      </c>
      <c r="P31" s="94" t="str">
        <f>IFERROR(VLOOKUP(J31,料金計算!$B$5:$E$10,4,FALSE),"")</f>
        <v/>
      </c>
      <c r="Q31" s="94">
        <f>IF(OR(J31="（イ）",J31="（ウ）"),"0",料金計算!$H$3*選手用【様式2】!O31)</f>
        <v>0</v>
      </c>
      <c r="R31" s="94">
        <f t="shared" si="1"/>
        <v>0</v>
      </c>
      <c r="S31" s="55"/>
      <c r="T31" s="52"/>
      <c r="U31" s="33"/>
      <c r="V31" s="20"/>
      <c r="W31" s="12"/>
      <c r="X31" s="13"/>
      <c r="Y31" s="12"/>
      <c r="Z31" s="21"/>
      <c r="AA31" s="3"/>
      <c r="AE31" s="10"/>
    </row>
    <row r="32" spans="1:31" ht="37.5" customHeight="1" x14ac:dyDescent="0.2">
      <c r="A32" s="3"/>
      <c r="B32" s="16">
        <v>8</v>
      </c>
      <c r="C32" s="12"/>
      <c r="D32" s="12"/>
      <c r="E32" s="18"/>
      <c r="F32" s="12"/>
      <c r="G32" s="12"/>
      <c r="H32" s="18"/>
      <c r="I32" s="19"/>
      <c r="J32" s="12"/>
      <c r="K32" s="30"/>
      <c r="L32" s="30"/>
      <c r="M32" s="30"/>
      <c r="N32" s="30"/>
      <c r="O32" s="96">
        <f t="shared" si="0"/>
        <v>0</v>
      </c>
      <c r="P32" s="94" t="str">
        <f>IFERROR(VLOOKUP(J32,料金計算!$B$5:$E$10,4,FALSE),"")</f>
        <v/>
      </c>
      <c r="Q32" s="94">
        <f>IF(OR(J32="（イ）",J32="（ウ）"),"0",料金計算!$H$3*選手用【様式2】!O32)</f>
        <v>0</v>
      </c>
      <c r="R32" s="94">
        <f t="shared" si="1"/>
        <v>0</v>
      </c>
      <c r="S32" s="55"/>
      <c r="T32" s="52"/>
      <c r="U32" s="33"/>
      <c r="V32" s="20"/>
      <c r="W32" s="12"/>
      <c r="X32" s="13"/>
      <c r="Y32" s="12"/>
      <c r="Z32" s="21"/>
      <c r="AA32" s="3"/>
      <c r="AE32" s="10"/>
    </row>
    <row r="33" spans="1:27" ht="37.5" customHeight="1" x14ac:dyDescent="0.2">
      <c r="A33" s="3"/>
      <c r="B33" s="16">
        <v>9</v>
      </c>
      <c r="C33" s="12"/>
      <c r="D33" s="12"/>
      <c r="E33" s="18"/>
      <c r="F33" s="12"/>
      <c r="G33" s="12"/>
      <c r="H33" s="18"/>
      <c r="I33" s="19"/>
      <c r="J33" s="12"/>
      <c r="K33" s="30"/>
      <c r="L33" s="30"/>
      <c r="M33" s="30"/>
      <c r="N33" s="30"/>
      <c r="O33" s="96">
        <f t="shared" si="0"/>
        <v>0</v>
      </c>
      <c r="P33" s="94" t="str">
        <f>IFERROR(VLOOKUP(J33,料金計算!$B$5:$E$10,4,FALSE),"")</f>
        <v/>
      </c>
      <c r="Q33" s="94">
        <f>IF(OR(J33="（イ）",J33="（ウ）"),"0",料金計算!$H$3*選手用【様式2】!O33)</f>
        <v>0</v>
      </c>
      <c r="R33" s="94">
        <f t="shared" si="1"/>
        <v>0</v>
      </c>
      <c r="S33" s="55"/>
      <c r="T33" s="52"/>
      <c r="U33" s="33"/>
      <c r="V33" s="20"/>
      <c r="W33" s="12"/>
      <c r="X33" s="13"/>
      <c r="Y33" s="12"/>
      <c r="Z33" s="21"/>
      <c r="AA33" s="3"/>
    </row>
    <row r="34" spans="1:27" ht="37.5" customHeight="1" x14ac:dyDescent="0.2">
      <c r="A34" s="3"/>
      <c r="B34" s="16">
        <v>10</v>
      </c>
      <c r="C34" s="12"/>
      <c r="D34" s="12"/>
      <c r="E34" s="18"/>
      <c r="F34" s="12"/>
      <c r="G34" s="12"/>
      <c r="H34" s="18"/>
      <c r="I34" s="19"/>
      <c r="J34" s="12"/>
      <c r="K34" s="30"/>
      <c r="L34" s="30"/>
      <c r="M34" s="30"/>
      <c r="N34" s="30"/>
      <c r="O34" s="96">
        <f t="shared" si="0"/>
        <v>0</v>
      </c>
      <c r="P34" s="94" t="str">
        <f>IFERROR(VLOOKUP(J34,料金計算!$B$5:$E$10,4,FALSE),"")</f>
        <v/>
      </c>
      <c r="Q34" s="94">
        <f>IF(OR(J34="（イ）",J34="（ウ）"),"0",料金計算!$H$3*選手用【様式2】!O34)</f>
        <v>0</v>
      </c>
      <c r="R34" s="94">
        <f t="shared" si="1"/>
        <v>0</v>
      </c>
      <c r="S34" s="55"/>
      <c r="T34" s="52"/>
      <c r="U34" s="33"/>
      <c r="V34" s="20"/>
      <c r="W34" s="12"/>
      <c r="X34" s="13"/>
      <c r="Y34" s="12"/>
      <c r="Z34" s="21"/>
      <c r="AA34" s="3"/>
    </row>
    <row r="35" spans="1:27" ht="37.5" customHeight="1" x14ac:dyDescent="0.2">
      <c r="A35" s="3"/>
      <c r="B35" s="16">
        <v>11</v>
      </c>
      <c r="C35" s="12"/>
      <c r="D35" s="12"/>
      <c r="E35" s="18"/>
      <c r="F35" s="12"/>
      <c r="G35" s="12"/>
      <c r="H35" s="18"/>
      <c r="I35" s="19"/>
      <c r="J35" s="12"/>
      <c r="K35" s="30"/>
      <c r="L35" s="30"/>
      <c r="M35" s="30"/>
      <c r="N35" s="30"/>
      <c r="O35" s="96">
        <f t="shared" si="0"/>
        <v>0</v>
      </c>
      <c r="P35" s="94" t="str">
        <f>IFERROR(VLOOKUP(J35,料金計算!$B$5:$E$10,4,FALSE),"")</f>
        <v/>
      </c>
      <c r="Q35" s="94">
        <f>IF(OR(J35="（イ）",J35="（ウ）"),"0",料金計算!$H$3*選手用【様式2】!O35)</f>
        <v>0</v>
      </c>
      <c r="R35" s="94">
        <f t="shared" si="1"/>
        <v>0</v>
      </c>
      <c r="S35" s="55"/>
      <c r="T35" s="52"/>
      <c r="U35" s="33"/>
      <c r="V35" s="20"/>
      <c r="W35" s="12"/>
      <c r="X35" s="13"/>
      <c r="Y35" s="12"/>
      <c r="Z35" s="21"/>
      <c r="AA35" s="3"/>
    </row>
    <row r="36" spans="1:27" ht="37.5" customHeight="1" x14ac:dyDescent="0.2">
      <c r="A36" s="3"/>
      <c r="B36" s="16">
        <v>12</v>
      </c>
      <c r="C36" s="12"/>
      <c r="D36" s="12"/>
      <c r="E36" s="18"/>
      <c r="F36" s="12"/>
      <c r="G36" s="12"/>
      <c r="H36" s="18"/>
      <c r="I36" s="19"/>
      <c r="J36" s="12"/>
      <c r="K36" s="30"/>
      <c r="L36" s="30"/>
      <c r="M36" s="30"/>
      <c r="N36" s="30"/>
      <c r="O36" s="96">
        <f t="shared" si="0"/>
        <v>0</v>
      </c>
      <c r="P36" s="94" t="str">
        <f>IFERROR(VLOOKUP(J36,料金計算!$B$5:$E$10,4,FALSE),"")</f>
        <v/>
      </c>
      <c r="Q36" s="94">
        <f>IF(OR(J36="（イ）",J36="（ウ）"),"0",料金計算!$H$3*選手用【様式2】!O36)</f>
        <v>0</v>
      </c>
      <c r="R36" s="94">
        <f t="shared" si="1"/>
        <v>0</v>
      </c>
      <c r="S36" s="55"/>
      <c r="T36" s="52"/>
      <c r="U36" s="33"/>
      <c r="V36" s="20"/>
      <c r="W36" s="12"/>
      <c r="X36" s="13"/>
      <c r="Y36" s="12"/>
      <c r="Z36" s="21"/>
      <c r="AA36" s="3"/>
    </row>
    <row r="37" spans="1:27" ht="37.5" customHeight="1" x14ac:dyDescent="0.2">
      <c r="A37" s="3"/>
      <c r="B37" s="16">
        <v>13</v>
      </c>
      <c r="C37" s="12"/>
      <c r="D37" s="12"/>
      <c r="E37" s="18"/>
      <c r="F37" s="12"/>
      <c r="G37" s="12"/>
      <c r="H37" s="18"/>
      <c r="I37" s="19"/>
      <c r="J37" s="12"/>
      <c r="K37" s="30"/>
      <c r="L37" s="30"/>
      <c r="M37" s="30"/>
      <c r="N37" s="30"/>
      <c r="O37" s="96">
        <f t="shared" si="0"/>
        <v>0</v>
      </c>
      <c r="P37" s="94" t="str">
        <f>IFERROR(VLOOKUP(J37,料金計算!$B$5:$E$10,4,FALSE),"")</f>
        <v/>
      </c>
      <c r="Q37" s="94">
        <f>IF(OR(J37="（イ）",J37="（ウ）"),"0",料金計算!$H$3*選手用【様式2】!O37)</f>
        <v>0</v>
      </c>
      <c r="R37" s="94">
        <f t="shared" si="1"/>
        <v>0</v>
      </c>
      <c r="S37" s="55"/>
      <c r="T37" s="52"/>
      <c r="U37" s="33"/>
      <c r="V37" s="20"/>
      <c r="W37" s="12"/>
      <c r="X37" s="13"/>
      <c r="Y37" s="12"/>
      <c r="Z37" s="21"/>
      <c r="AA37" s="3"/>
    </row>
    <row r="38" spans="1:27" ht="37.5" customHeight="1" x14ac:dyDescent="0.2">
      <c r="A38" s="3"/>
      <c r="B38" s="16">
        <v>14</v>
      </c>
      <c r="C38" s="12"/>
      <c r="D38" s="12"/>
      <c r="E38" s="18"/>
      <c r="F38" s="12"/>
      <c r="G38" s="12"/>
      <c r="H38" s="18"/>
      <c r="I38" s="19"/>
      <c r="J38" s="12"/>
      <c r="K38" s="30"/>
      <c r="L38" s="30"/>
      <c r="M38" s="30"/>
      <c r="N38" s="30"/>
      <c r="O38" s="96">
        <f t="shared" si="0"/>
        <v>0</v>
      </c>
      <c r="P38" s="94" t="str">
        <f>IFERROR(VLOOKUP(J38,料金計算!$B$5:$E$10,4,FALSE),"")</f>
        <v/>
      </c>
      <c r="Q38" s="94">
        <f>IF(OR(J38="（イ）",J38="（ウ）"),"0",料金計算!$H$3*選手用【様式2】!O38)</f>
        <v>0</v>
      </c>
      <c r="R38" s="94">
        <f t="shared" si="1"/>
        <v>0</v>
      </c>
      <c r="S38" s="55"/>
      <c r="T38" s="52"/>
      <c r="U38" s="33"/>
      <c r="V38" s="20"/>
      <c r="W38" s="12"/>
      <c r="X38" s="13"/>
      <c r="Y38" s="12"/>
      <c r="Z38" s="21"/>
      <c r="AA38" s="3"/>
    </row>
    <row r="39" spans="1:27" ht="37.5" customHeight="1" x14ac:dyDescent="0.2">
      <c r="A39" s="3"/>
      <c r="B39" s="16">
        <v>15</v>
      </c>
      <c r="C39" s="12"/>
      <c r="D39" s="12"/>
      <c r="E39" s="18"/>
      <c r="F39" s="12"/>
      <c r="G39" s="12"/>
      <c r="H39" s="18"/>
      <c r="I39" s="19"/>
      <c r="J39" s="12"/>
      <c r="K39" s="30"/>
      <c r="L39" s="30"/>
      <c r="M39" s="30"/>
      <c r="N39" s="30"/>
      <c r="O39" s="96">
        <f t="shared" si="0"/>
        <v>0</v>
      </c>
      <c r="P39" s="94" t="str">
        <f>IFERROR(VLOOKUP(J39,料金計算!$B$5:$E$10,4,FALSE),"")</f>
        <v/>
      </c>
      <c r="Q39" s="94">
        <f>IF(OR(J39="（イ）",J39="（ウ）"),"0",料金計算!$H$3*選手用【様式2】!O39)</f>
        <v>0</v>
      </c>
      <c r="R39" s="94">
        <f t="shared" si="1"/>
        <v>0</v>
      </c>
      <c r="S39" s="55"/>
      <c r="T39" s="52"/>
      <c r="U39" s="33"/>
      <c r="V39" s="20"/>
      <c r="W39" s="12"/>
      <c r="X39" s="25"/>
      <c r="Y39" s="12"/>
      <c r="Z39" s="21"/>
      <c r="AA39" s="3"/>
    </row>
    <row r="40" spans="1:27" ht="37.5" customHeight="1" x14ac:dyDescent="0.2">
      <c r="A40" s="3"/>
      <c r="B40" s="16">
        <v>16</v>
      </c>
      <c r="C40" s="12"/>
      <c r="D40" s="12"/>
      <c r="E40" s="18"/>
      <c r="F40" s="12"/>
      <c r="G40" s="12"/>
      <c r="H40" s="18"/>
      <c r="I40" s="19"/>
      <c r="J40" s="12"/>
      <c r="K40" s="30"/>
      <c r="L40" s="30"/>
      <c r="M40" s="30"/>
      <c r="N40" s="30"/>
      <c r="O40" s="96">
        <f t="shared" si="0"/>
        <v>0</v>
      </c>
      <c r="P40" s="94" t="str">
        <f>IFERROR(VLOOKUP(J40,料金計算!$B$5:$E$10,4,FALSE),"")</f>
        <v/>
      </c>
      <c r="Q40" s="94">
        <f>IF(OR(J40="（イ）",J40="（ウ）"),"0",料金計算!$H$3*選手用【様式2】!O40)</f>
        <v>0</v>
      </c>
      <c r="R40" s="94">
        <f t="shared" si="1"/>
        <v>0</v>
      </c>
      <c r="S40" s="55"/>
      <c r="T40" s="52"/>
      <c r="U40" s="33"/>
      <c r="V40" s="20"/>
      <c r="W40" s="12"/>
      <c r="X40" s="13"/>
      <c r="Y40" s="12"/>
      <c r="Z40" s="21"/>
      <c r="AA40" s="3"/>
    </row>
    <row r="41" spans="1:27" ht="37.5" customHeight="1" x14ac:dyDescent="0.2">
      <c r="A41" s="3"/>
      <c r="B41" s="16">
        <v>17</v>
      </c>
      <c r="C41" s="14"/>
      <c r="D41" s="12"/>
      <c r="E41" s="18"/>
      <c r="F41" s="12"/>
      <c r="G41" s="12"/>
      <c r="H41" s="18"/>
      <c r="I41" s="19"/>
      <c r="J41" s="12"/>
      <c r="K41" s="31"/>
      <c r="L41" s="31"/>
      <c r="M41" s="31"/>
      <c r="N41" s="31"/>
      <c r="O41" s="97">
        <f t="shared" si="0"/>
        <v>0</v>
      </c>
      <c r="P41" s="94" t="str">
        <f>IFERROR(VLOOKUP(J41,料金計算!$B$5:$E$10,4,FALSE),"")</f>
        <v/>
      </c>
      <c r="Q41" s="94">
        <f>IF(OR(J41="（イ）",J41="（ウ）"),"0",料金計算!$H$3*選手用【様式2】!O41)</f>
        <v>0</v>
      </c>
      <c r="R41" s="94">
        <f t="shared" si="1"/>
        <v>0</v>
      </c>
      <c r="S41" s="56"/>
      <c r="T41" s="53"/>
      <c r="U41" s="33"/>
      <c r="V41" s="20"/>
      <c r="W41" s="12"/>
      <c r="X41" s="9"/>
      <c r="Y41" s="12"/>
      <c r="Z41" s="21"/>
      <c r="AA41" s="3"/>
    </row>
    <row r="42" spans="1:27" ht="37.5" customHeight="1" x14ac:dyDescent="0.2">
      <c r="A42" s="3"/>
      <c r="B42" s="16">
        <v>18</v>
      </c>
      <c r="C42" s="14"/>
      <c r="D42" s="12"/>
      <c r="E42" s="18"/>
      <c r="F42" s="12"/>
      <c r="G42" s="12"/>
      <c r="H42" s="18"/>
      <c r="I42" s="19"/>
      <c r="J42" s="12"/>
      <c r="K42" s="31"/>
      <c r="L42" s="31"/>
      <c r="M42" s="31"/>
      <c r="N42" s="31"/>
      <c r="O42" s="97">
        <f t="shared" si="0"/>
        <v>0</v>
      </c>
      <c r="P42" s="94" t="str">
        <f>IFERROR(VLOOKUP(J42,料金計算!$B$5:$E$10,4,FALSE),"")</f>
        <v/>
      </c>
      <c r="Q42" s="94">
        <f>IF(OR(J42="（イ）",J42="（ウ）"),"0",料金計算!$H$3*選手用【様式2】!O42)</f>
        <v>0</v>
      </c>
      <c r="R42" s="94">
        <f t="shared" si="1"/>
        <v>0</v>
      </c>
      <c r="S42" s="56"/>
      <c r="T42" s="53"/>
      <c r="U42" s="33"/>
      <c r="V42" s="20"/>
      <c r="W42" s="12"/>
      <c r="X42" s="9"/>
      <c r="Y42" s="12"/>
      <c r="Z42" s="21"/>
      <c r="AA42" s="3"/>
    </row>
    <row r="43" spans="1:27" ht="37.5" customHeight="1" x14ac:dyDescent="0.2">
      <c r="A43" s="3"/>
      <c r="B43" s="16">
        <v>19</v>
      </c>
      <c r="C43" s="14"/>
      <c r="D43" s="12"/>
      <c r="E43" s="18"/>
      <c r="F43" s="12"/>
      <c r="G43" s="12"/>
      <c r="H43" s="18"/>
      <c r="I43" s="19"/>
      <c r="J43" s="12"/>
      <c r="K43" s="31"/>
      <c r="L43" s="31"/>
      <c r="M43" s="31"/>
      <c r="N43" s="31"/>
      <c r="O43" s="97">
        <f t="shared" si="0"/>
        <v>0</v>
      </c>
      <c r="P43" s="94" t="str">
        <f>IFERROR(VLOOKUP(J43,料金計算!$B$5:$E$10,4,FALSE),"")</f>
        <v/>
      </c>
      <c r="Q43" s="94">
        <f>IF(OR(J43="（イ）",J43="（ウ）"),"0",料金計算!$H$3*選手用【様式2】!O43)</f>
        <v>0</v>
      </c>
      <c r="R43" s="94">
        <f t="shared" si="1"/>
        <v>0</v>
      </c>
      <c r="S43" s="56"/>
      <c r="T43" s="53"/>
      <c r="U43" s="33"/>
      <c r="V43" s="20"/>
      <c r="W43" s="12"/>
      <c r="X43" s="9"/>
      <c r="Y43" s="12"/>
      <c r="Z43" s="21"/>
      <c r="AA43" s="3"/>
    </row>
    <row r="44" spans="1:27" ht="37.5" customHeight="1" x14ac:dyDescent="0.2">
      <c r="A44" s="3"/>
      <c r="B44" s="16">
        <v>20</v>
      </c>
      <c r="C44" s="14"/>
      <c r="D44" s="12"/>
      <c r="E44" s="18"/>
      <c r="F44" s="12"/>
      <c r="G44" s="12"/>
      <c r="H44" s="18"/>
      <c r="I44" s="19"/>
      <c r="J44" s="12"/>
      <c r="K44" s="31"/>
      <c r="L44" s="31"/>
      <c r="M44" s="31"/>
      <c r="N44" s="31"/>
      <c r="O44" s="97">
        <f t="shared" si="0"/>
        <v>0</v>
      </c>
      <c r="P44" s="94" t="str">
        <f>IFERROR(VLOOKUP(J44,料金計算!$B$5:$E$10,4,FALSE),"")</f>
        <v/>
      </c>
      <c r="Q44" s="94">
        <f>IF(OR(J44="（イ）",J44="（ウ）"),"0",料金計算!$H$3*選手用【様式2】!O44)</f>
        <v>0</v>
      </c>
      <c r="R44" s="94">
        <f t="shared" si="1"/>
        <v>0</v>
      </c>
      <c r="S44" s="56"/>
      <c r="T44" s="53"/>
      <c r="U44" s="33"/>
      <c r="V44" s="20"/>
      <c r="W44" s="12"/>
      <c r="X44" s="9"/>
      <c r="Y44" s="12"/>
      <c r="Z44" s="21"/>
      <c r="AA44" s="3"/>
    </row>
    <row r="45" spans="1:27" ht="37.5" customHeight="1" x14ac:dyDescent="0.2">
      <c r="A45" s="3"/>
      <c r="B45" s="16">
        <v>21</v>
      </c>
      <c r="C45" s="14"/>
      <c r="D45" s="12"/>
      <c r="E45" s="18"/>
      <c r="F45" s="12"/>
      <c r="G45" s="12"/>
      <c r="H45" s="18"/>
      <c r="I45" s="19"/>
      <c r="J45" s="12"/>
      <c r="K45" s="31"/>
      <c r="L45" s="31"/>
      <c r="M45" s="31"/>
      <c r="N45" s="31"/>
      <c r="O45" s="97">
        <f t="shared" si="0"/>
        <v>0</v>
      </c>
      <c r="P45" s="94" t="str">
        <f>IFERROR(VLOOKUP(J45,料金計算!$B$5:$E$10,4,FALSE),"")</f>
        <v/>
      </c>
      <c r="Q45" s="94">
        <f>IF(OR(J45="（イ）",J45="（ウ）"),"0",料金計算!$H$3*選手用【様式2】!O45)</f>
        <v>0</v>
      </c>
      <c r="R45" s="94">
        <f t="shared" si="1"/>
        <v>0</v>
      </c>
      <c r="S45" s="56"/>
      <c r="T45" s="53"/>
      <c r="U45" s="33"/>
      <c r="V45" s="20"/>
      <c r="W45" s="12"/>
      <c r="X45" s="9"/>
      <c r="Y45" s="12"/>
      <c r="Z45" s="21"/>
      <c r="AA45" s="3"/>
    </row>
    <row r="46" spans="1:27" ht="37.5" customHeight="1" x14ac:dyDescent="0.2">
      <c r="A46" s="3"/>
      <c r="B46" s="16">
        <v>22</v>
      </c>
      <c r="C46" s="14"/>
      <c r="D46" s="12"/>
      <c r="E46" s="18"/>
      <c r="F46" s="12"/>
      <c r="G46" s="12"/>
      <c r="H46" s="18"/>
      <c r="I46" s="19"/>
      <c r="J46" s="12"/>
      <c r="K46" s="31"/>
      <c r="L46" s="31"/>
      <c r="M46" s="31"/>
      <c r="N46" s="31"/>
      <c r="O46" s="97">
        <f t="shared" si="0"/>
        <v>0</v>
      </c>
      <c r="P46" s="94" t="str">
        <f>IFERROR(VLOOKUP(J46,料金計算!$B$5:$E$10,4,FALSE),"")</f>
        <v/>
      </c>
      <c r="Q46" s="94">
        <f>IF(OR(J46="（イ）",J46="（ウ）"),"0",料金計算!$H$3*選手用【様式2】!O46)</f>
        <v>0</v>
      </c>
      <c r="R46" s="94">
        <f t="shared" si="1"/>
        <v>0</v>
      </c>
      <c r="S46" s="56"/>
      <c r="T46" s="53"/>
      <c r="U46" s="33"/>
      <c r="V46" s="20"/>
      <c r="W46" s="12"/>
      <c r="X46" s="9"/>
      <c r="Y46" s="12"/>
      <c r="Z46" s="21"/>
      <c r="AA46" s="3"/>
    </row>
    <row r="47" spans="1:27" ht="37.5" customHeight="1" x14ac:dyDescent="0.2">
      <c r="A47" s="3"/>
      <c r="B47" s="16">
        <v>23</v>
      </c>
      <c r="C47" s="14"/>
      <c r="D47" s="12"/>
      <c r="E47" s="18"/>
      <c r="F47" s="12"/>
      <c r="G47" s="12"/>
      <c r="H47" s="18"/>
      <c r="I47" s="19"/>
      <c r="J47" s="12"/>
      <c r="K47" s="31"/>
      <c r="L47" s="31"/>
      <c r="M47" s="31"/>
      <c r="N47" s="31"/>
      <c r="O47" s="97">
        <f t="shared" si="0"/>
        <v>0</v>
      </c>
      <c r="P47" s="94" t="str">
        <f>IFERROR(VLOOKUP(J47,料金計算!$B$5:$E$10,4,FALSE),"")</f>
        <v/>
      </c>
      <c r="Q47" s="94">
        <f>IF(OR(J47="（イ）",J47="（ウ）"),"0",料金計算!$H$3*選手用【様式2】!O47)</f>
        <v>0</v>
      </c>
      <c r="R47" s="94">
        <f t="shared" si="1"/>
        <v>0</v>
      </c>
      <c r="S47" s="56"/>
      <c r="T47" s="53"/>
      <c r="U47" s="33"/>
      <c r="V47" s="20"/>
      <c r="W47" s="12"/>
      <c r="X47" s="9"/>
      <c r="Y47" s="12"/>
      <c r="Z47" s="21"/>
      <c r="AA47" s="3"/>
    </row>
    <row r="48" spans="1:27" ht="37.5" customHeight="1" x14ac:dyDescent="0.2">
      <c r="A48" s="3"/>
      <c r="B48" s="16">
        <v>24</v>
      </c>
      <c r="C48" s="14"/>
      <c r="D48" s="12"/>
      <c r="E48" s="18"/>
      <c r="F48" s="12"/>
      <c r="G48" s="12"/>
      <c r="H48" s="18"/>
      <c r="I48" s="19"/>
      <c r="J48" s="12"/>
      <c r="K48" s="31"/>
      <c r="L48" s="31"/>
      <c r="M48" s="31"/>
      <c r="N48" s="31"/>
      <c r="O48" s="97">
        <f t="shared" si="0"/>
        <v>0</v>
      </c>
      <c r="P48" s="94" t="str">
        <f>IFERROR(VLOOKUP(J48,料金計算!$B$5:$E$10,4,FALSE),"")</f>
        <v/>
      </c>
      <c r="Q48" s="94">
        <f>IF(OR(J48="（イ）",J48="（ウ）"),"0",料金計算!$H$3*選手用【様式2】!O48)</f>
        <v>0</v>
      </c>
      <c r="R48" s="94">
        <f t="shared" si="1"/>
        <v>0</v>
      </c>
      <c r="S48" s="56"/>
      <c r="T48" s="53"/>
      <c r="U48" s="33"/>
      <c r="V48" s="20"/>
      <c r="W48" s="12"/>
      <c r="X48" s="9"/>
      <c r="Y48" s="12"/>
      <c r="Z48" s="21"/>
      <c r="AA48" s="3"/>
    </row>
    <row r="49" spans="1:27" ht="37.5" customHeight="1" x14ac:dyDescent="0.2">
      <c r="A49" s="3"/>
      <c r="B49" s="16">
        <v>25</v>
      </c>
      <c r="C49" s="14"/>
      <c r="D49" s="12"/>
      <c r="E49" s="18"/>
      <c r="F49" s="12"/>
      <c r="G49" s="12"/>
      <c r="H49" s="18"/>
      <c r="I49" s="19"/>
      <c r="J49" s="12"/>
      <c r="K49" s="31"/>
      <c r="L49" s="31"/>
      <c r="M49" s="31"/>
      <c r="N49" s="31"/>
      <c r="O49" s="97">
        <f t="shared" si="0"/>
        <v>0</v>
      </c>
      <c r="P49" s="94" t="str">
        <f>IFERROR(VLOOKUP(J49,料金計算!$B$5:$E$10,4,FALSE),"")</f>
        <v/>
      </c>
      <c r="Q49" s="94">
        <f>IF(OR(J49="（イ）",J49="（ウ）"),"0",料金計算!$H$3*選手用【様式2】!O49)</f>
        <v>0</v>
      </c>
      <c r="R49" s="94">
        <f t="shared" si="1"/>
        <v>0</v>
      </c>
      <c r="S49" s="56"/>
      <c r="T49" s="53"/>
      <c r="U49" s="33"/>
      <c r="V49" s="20"/>
      <c r="W49" s="12"/>
      <c r="X49" s="9"/>
      <c r="Y49" s="12"/>
      <c r="Z49" s="21"/>
      <c r="AA49" s="3"/>
    </row>
    <row r="50" spans="1:27" ht="37.5" customHeight="1" x14ac:dyDescent="0.2">
      <c r="A50" s="3"/>
      <c r="B50" s="16">
        <v>26</v>
      </c>
      <c r="C50" s="14"/>
      <c r="D50" s="12"/>
      <c r="E50" s="18"/>
      <c r="F50" s="12"/>
      <c r="G50" s="12"/>
      <c r="H50" s="18"/>
      <c r="I50" s="19"/>
      <c r="J50" s="12"/>
      <c r="K50" s="31"/>
      <c r="L50" s="31"/>
      <c r="M50" s="31"/>
      <c r="N50" s="31"/>
      <c r="O50" s="97">
        <f t="shared" si="0"/>
        <v>0</v>
      </c>
      <c r="P50" s="94" t="str">
        <f>IFERROR(VLOOKUP(J50,料金計算!$B$5:$E$10,4,FALSE),"")</f>
        <v/>
      </c>
      <c r="Q50" s="94">
        <f>IF(OR(J50="（イ）",J50="（ウ）"),"0",料金計算!$H$3*選手用【様式2】!O50)</f>
        <v>0</v>
      </c>
      <c r="R50" s="94">
        <f t="shared" si="1"/>
        <v>0</v>
      </c>
      <c r="S50" s="56"/>
      <c r="T50" s="53"/>
      <c r="U50" s="33"/>
      <c r="V50" s="20"/>
      <c r="W50" s="12"/>
      <c r="X50" s="9"/>
      <c r="Y50" s="12"/>
      <c r="Z50" s="21"/>
      <c r="AA50" s="3"/>
    </row>
    <row r="51" spans="1:27" ht="37.5" customHeight="1" x14ac:dyDescent="0.2">
      <c r="A51" s="3"/>
      <c r="B51" s="16">
        <v>27</v>
      </c>
      <c r="C51" s="14"/>
      <c r="D51" s="12"/>
      <c r="E51" s="18"/>
      <c r="F51" s="12"/>
      <c r="G51" s="12"/>
      <c r="H51" s="18"/>
      <c r="I51" s="19"/>
      <c r="J51" s="12"/>
      <c r="K51" s="31"/>
      <c r="L51" s="31"/>
      <c r="M51" s="31"/>
      <c r="N51" s="31"/>
      <c r="O51" s="97">
        <f t="shared" si="0"/>
        <v>0</v>
      </c>
      <c r="P51" s="94" t="str">
        <f>IFERROR(VLOOKUP(J51,料金計算!$B$5:$E$10,4,FALSE),"")</f>
        <v/>
      </c>
      <c r="Q51" s="94">
        <f>IF(OR(J51="（イ）",J51="（ウ）"),"0",料金計算!$H$3*選手用【様式2】!O51)</f>
        <v>0</v>
      </c>
      <c r="R51" s="94">
        <f t="shared" si="1"/>
        <v>0</v>
      </c>
      <c r="S51" s="56"/>
      <c r="T51" s="53"/>
      <c r="U51" s="33"/>
      <c r="V51" s="20"/>
      <c r="W51" s="12"/>
      <c r="X51" s="9"/>
      <c r="Y51" s="12"/>
      <c r="Z51" s="21"/>
      <c r="AA51" s="3"/>
    </row>
    <row r="52" spans="1:27" ht="37.5" customHeight="1" x14ac:dyDescent="0.2">
      <c r="A52" s="3"/>
      <c r="B52" s="16">
        <v>28</v>
      </c>
      <c r="C52" s="14"/>
      <c r="D52" s="12"/>
      <c r="E52" s="18"/>
      <c r="F52" s="12"/>
      <c r="G52" s="12"/>
      <c r="H52" s="18"/>
      <c r="I52" s="19"/>
      <c r="J52" s="12"/>
      <c r="K52" s="31"/>
      <c r="L52" s="31"/>
      <c r="M52" s="31"/>
      <c r="N52" s="31"/>
      <c r="O52" s="97">
        <f t="shared" si="0"/>
        <v>0</v>
      </c>
      <c r="P52" s="94" t="str">
        <f>IFERROR(VLOOKUP(J52,料金計算!$B$5:$E$10,4,FALSE),"")</f>
        <v/>
      </c>
      <c r="Q52" s="94">
        <f>IF(OR(J52="（イ）",J52="（ウ）"),"0",料金計算!$H$3*選手用【様式2】!O52)</f>
        <v>0</v>
      </c>
      <c r="R52" s="94">
        <f t="shared" si="1"/>
        <v>0</v>
      </c>
      <c r="S52" s="56"/>
      <c r="T52" s="53"/>
      <c r="U52" s="33"/>
      <c r="V52" s="20"/>
      <c r="W52" s="12"/>
      <c r="X52" s="9"/>
      <c r="Y52" s="12"/>
      <c r="Z52" s="21"/>
      <c r="AA52" s="3"/>
    </row>
    <row r="53" spans="1:27" ht="37.5" customHeight="1" x14ac:dyDescent="0.2">
      <c r="A53" s="3"/>
      <c r="B53" s="16">
        <v>29</v>
      </c>
      <c r="C53" s="14"/>
      <c r="D53" s="12"/>
      <c r="E53" s="18"/>
      <c r="F53" s="12"/>
      <c r="G53" s="12"/>
      <c r="H53" s="18"/>
      <c r="I53" s="19"/>
      <c r="J53" s="12"/>
      <c r="K53" s="31"/>
      <c r="L53" s="31"/>
      <c r="M53" s="31"/>
      <c r="N53" s="31"/>
      <c r="O53" s="97">
        <f t="shared" si="0"/>
        <v>0</v>
      </c>
      <c r="P53" s="94" t="str">
        <f>IFERROR(VLOOKUP(J53,料金計算!$B$5:$E$10,4,FALSE),"")</f>
        <v/>
      </c>
      <c r="Q53" s="94">
        <f>IF(OR(J53="（イ）",J53="（ウ）"),"0",料金計算!$H$3*選手用【様式2】!O53)</f>
        <v>0</v>
      </c>
      <c r="R53" s="94">
        <f t="shared" si="1"/>
        <v>0</v>
      </c>
      <c r="S53" s="56"/>
      <c r="T53" s="53"/>
      <c r="U53" s="33"/>
      <c r="V53" s="20"/>
      <c r="W53" s="12"/>
      <c r="X53" s="9"/>
      <c r="Y53" s="12"/>
      <c r="Z53" s="21"/>
      <c r="AA53" s="3"/>
    </row>
    <row r="54" spans="1:27" ht="37.5" customHeight="1" thickBot="1" x14ac:dyDescent="0.25">
      <c r="A54" s="3"/>
      <c r="B54" s="77">
        <v>30</v>
      </c>
      <c r="C54" s="78"/>
      <c r="D54" s="74"/>
      <c r="E54" s="75"/>
      <c r="F54" s="74"/>
      <c r="G54" s="74"/>
      <c r="H54" s="75"/>
      <c r="I54" s="101"/>
      <c r="J54" s="74"/>
      <c r="K54" s="79"/>
      <c r="L54" s="79"/>
      <c r="M54" s="79"/>
      <c r="N54" s="79"/>
      <c r="O54" s="98">
        <f t="shared" si="0"/>
        <v>0</v>
      </c>
      <c r="P54" s="95" t="str">
        <f>IFERROR(VLOOKUP(J54,料金計算!$B$5:$E$10,4,FALSE),"")</f>
        <v/>
      </c>
      <c r="Q54" s="95">
        <f>IF(OR(J54="（イ）",J54="（ウ）"),"0",料金計算!$H$3*選手用【様式2】!O54)</f>
        <v>0</v>
      </c>
      <c r="R54" s="95">
        <f t="shared" si="1"/>
        <v>0</v>
      </c>
      <c r="S54" s="80"/>
      <c r="T54" s="81"/>
      <c r="U54" s="82"/>
      <c r="V54" s="83"/>
      <c r="W54" s="74"/>
      <c r="X54" s="76"/>
      <c r="Y54" s="74"/>
      <c r="Z54" s="102"/>
      <c r="AA54" s="3"/>
    </row>
    <row r="55" spans="1:27" ht="37.5" customHeight="1" x14ac:dyDescent="0.2">
      <c r="A55" s="3"/>
      <c r="AA55" s="3"/>
    </row>
    <row r="56" spans="1:27" ht="37.5" customHeight="1" x14ac:dyDescent="0.2">
      <c r="A56" s="3"/>
      <c r="AA56" s="3"/>
    </row>
    <row r="57" spans="1:27" ht="37.5" customHeight="1" x14ac:dyDescent="0.2">
      <c r="A57" s="3"/>
      <c r="AA57" s="3"/>
    </row>
    <row r="58" spans="1:27" ht="37.5" customHeight="1" x14ac:dyDescent="0.2">
      <c r="A58" s="3"/>
      <c r="AA58" s="3"/>
    </row>
    <row r="59" spans="1:27" ht="37.5" customHeight="1" x14ac:dyDescent="0.2">
      <c r="A59" s="3"/>
      <c r="AA59" s="3"/>
    </row>
    <row r="60" spans="1:27" ht="37.5" customHeight="1" x14ac:dyDescent="0.2">
      <c r="A60" s="3"/>
      <c r="AA60" s="3"/>
    </row>
    <row r="61" spans="1:27" ht="37.5" customHeight="1" x14ac:dyDescent="0.2">
      <c r="A61" s="3"/>
      <c r="AA61" s="3"/>
    </row>
    <row r="62" spans="1:27" ht="37.5" customHeight="1" x14ac:dyDescent="0.2">
      <c r="A62" s="3"/>
      <c r="AA62" s="3"/>
    </row>
    <row r="63" spans="1:27" ht="37.5" customHeight="1" x14ac:dyDescent="0.2">
      <c r="A63" s="3"/>
      <c r="AA63" s="3"/>
    </row>
    <row r="64" spans="1:27" ht="37.5" customHeight="1" x14ac:dyDescent="0.2">
      <c r="A64" s="3"/>
      <c r="AA64" s="3"/>
    </row>
    <row r="65" spans="1:27" ht="9" customHeight="1" x14ac:dyDescent="0.2">
      <c r="A65" s="3"/>
      <c r="AA65" s="3"/>
    </row>
    <row r="66" spans="1:27" ht="9" customHeight="1" x14ac:dyDescent="0.2">
      <c r="A66" s="3"/>
      <c r="AA66" s="3"/>
    </row>
    <row r="67" spans="1:27" ht="9" customHeight="1" x14ac:dyDescent="0.2">
      <c r="A67" s="3"/>
      <c r="AA67" s="3"/>
    </row>
    <row r="68" spans="1:27" ht="9" customHeight="1" x14ac:dyDescent="0.2">
      <c r="A68" s="3"/>
      <c r="AA68" s="3"/>
    </row>
    <row r="69" spans="1:27" ht="9" customHeight="1" x14ac:dyDescent="0.2">
      <c r="A69" s="3"/>
      <c r="AA69" s="3"/>
    </row>
    <row r="70" spans="1:27" ht="24.9" customHeight="1" x14ac:dyDescent="0.2">
      <c r="A70" s="3"/>
    </row>
    <row r="71" spans="1:27" ht="24.9" customHeight="1" x14ac:dyDescent="0.2">
      <c r="A71" s="3"/>
    </row>
    <row r="72" spans="1:27" ht="24.9" customHeight="1" x14ac:dyDescent="0.2">
      <c r="A72" s="3"/>
    </row>
    <row r="73" spans="1:27" ht="24.9" customHeight="1" x14ac:dyDescent="0.2">
      <c r="A73" s="3"/>
    </row>
    <row r="74" spans="1:27" ht="24.9" customHeight="1" x14ac:dyDescent="0.2">
      <c r="A74" s="3"/>
    </row>
    <row r="75" spans="1:27" ht="24.9" customHeight="1" x14ac:dyDescent="0.2">
      <c r="A75" s="3"/>
    </row>
  </sheetData>
  <sheetProtection insertRows="0" deleteRows="0" sort="0"/>
  <mergeCells count="25">
    <mergeCell ref="Q23:Q24"/>
    <mergeCell ref="R23:R24"/>
    <mergeCell ref="T23:T24"/>
    <mergeCell ref="F23:F24"/>
    <mergeCell ref="E19:G19"/>
    <mergeCell ref="B21:U21"/>
    <mergeCell ref="E23:E24"/>
    <mergeCell ref="D23:D24"/>
    <mergeCell ref="C23:C24"/>
    <mergeCell ref="B17:Z17"/>
    <mergeCell ref="B23:B24"/>
    <mergeCell ref="Z23:Z24"/>
    <mergeCell ref="Y23:Y24"/>
    <mergeCell ref="X23:X24"/>
    <mergeCell ref="W23:W24"/>
    <mergeCell ref="V23:V24"/>
    <mergeCell ref="H23:H24"/>
    <mergeCell ref="I23:I24"/>
    <mergeCell ref="K23:N23"/>
    <mergeCell ref="U23:U24"/>
    <mergeCell ref="S23:S24"/>
    <mergeCell ref="J23:J24"/>
    <mergeCell ref="G23:G24"/>
    <mergeCell ref="O23:O24"/>
    <mergeCell ref="P23:P24"/>
  </mergeCells>
  <phoneticPr fontId="2"/>
  <dataValidations count="10">
    <dataValidation imeMode="off" allowBlank="1" showInputMessage="1" showErrorMessage="1" sqref="O25:R54 I25:I54" xr:uid="{00000000-0002-0000-0100-000000000000}"/>
    <dataValidation type="list" allowBlank="1" showInputMessage="1" showErrorMessage="1" sqref="D20" xr:uid="{00000000-0002-0000-0100-000001000000}">
      <formula1>$D$1:$D$8</formula1>
    </dataValidation>
    <dataValidation imeMode="fullKatakana" allowBlank="1" showInputMessage="1" showErrorMessage="1" sqref="D25:D54" xr:uid="{00000000-0002-0000-0100-000002000000}"/>
    <dataValidation type="list" allowBlank="1" showInputMessage="1" showErrorMessage="1" sqref="H25:H54" xr:uid="{00000000-0002-0000-0100-000003000000}">
      <formula1>"１００ｍ,２００ｍ,４００ｍ,８００ｍ,１５００ｍ,１００ｍＨ,１１０ｍＨ,４００ｍＨ,５０００ｍＷ,走高跳,棒高跳,走幅跳,三段跳,砲丸投,円盤投,ハンマー投,やり投,混成"</formula1>
    </dataValidation>
    <dataValidation type="list" allowBlank="1" showInputMessage="1" showErrorMessage="1" sqref="F25:F54" xr:uid="{00000000-0002-0000-0100-000004000000}">
      <formula1>"1,2,3"</formula1>
    </dataValidation>
    <dataValidation type="list" allowBlank="1" showInputMessage="1" showErrorMessage="1" sqref="E19:G19" xr:uid="{00000000-0002-0000-0100-000005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大分,熊本,宮崎,鹿児島"</formula1>
    </dataValidation>
    <dataValidation type="list" allowBlank="1" showInputMessage="1" showErrorMessage="1" sqref="E25:E54" xr:uid="{00000000-0002-0000-0100-000006000000}">
      <formula1>"男,女"</formula1>
    </dataValidation>
    <dataValidation type="list" imeMode="off" allowBlank="1" showInputMessage="1" showErrorMessage="1" sqref="K25:N54" xr:uid="{00000000-0002-0000-0100-000007000000}">
      <formula1>"　,○,〇"</formula1>
    </dataValidation>
    <dataValidation type="list" allowBlank="1" showInputMessage="1" showErrorMessage="1" sqref="Y25:Y54" xr:uid="{00000000-0002-0000-0100-000008000000}">
      <formula1>"XS,S,M,L,XL,2XL,3XL,4XL,その他"</formula1>
    </dataValidation>
    <dataValidation type="list" allowBlank="1" showInputMessage="1" showErrorMessage="1" sqref="J25:J54" xr:uid="{00000000-0002-0000-0100-000009000000}">
      <formula1>"（イ）,（ウ）,（エ）,（オ）"</formula1>
    </dataValidation>
  </dataValidations>
  <pageMargins left="7.874015748031496E-2" right="0.19685039370078741" top="0.39370078740157483" bottom="0.39370078740157483" header="0" footer="0"/>
  <pageSetup paperSize="8" scale="46" orientation="landscape" copies="2" r:id="rId1"/>
  <headerFooter alignWithMargins="0"/>
  <cellWatches>
    <cellWatch r="E19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5"/>
  <sheetViews>
    <sheetView tabSelected="1" topLeftCell="B17" zoomScale="85" zoomScaleNormal="85" zoomScaleSheetLayoutView="80" workbookViewId="0">
      <selection activeCell="J26" sqref="J26"/>
    </sheetView>
  </sheetViews>
  <sheetFormatPr defaultColWidth="9" defaultRowHeight="24.9" customHeight="1" x14ac:dyDescent="0.2"/>
  <cols>
    <col min="1" max="1" width="3.44140625" style="2" hidden="1" customWidth="1"/>
    <col min="2" max="2" width="4.21875" style="2" bestFit="1" customWidth="1"/>
    <col min="3" max="4" width="18.77734375" style="2" customWidth="1"/>
    <col min="5" max="5" width="5" style="2" customWidth="1"/>
    <col min="6" max="6" width="18.77734375" style="2" customWidth="1"/>
    <col min="7" max="7" width="8.77734375" style="2" bestFit="1" customWidth="1"/>
    <col min="8" max="11" width="8.33203125" style="2" bestFit="1" customWidth="1"/>
    <col min="12" max="12" width="8.33203125" style="2" hidden="1" customWidth="1"/>
    <col min="13" max="13" width="10.88671875" style="2" customWidth="1"/>
    <col min="14" max="15" width="8.33203125" style="2" customWidth="1"/>
    <col min="16" max="16" width="14.6640625" style="2" customWidth="1"/>
    <col min="17" max="17" width="11.44140625" style="2" customWidth="1"/>
    <col min="18" max="18" width="51.6640625" style="2" bestFit="1" customWidth="1"/>
    <col min="19" max="20" width="15" style="2" customWidth="1"/>
    <col min="21" max="21" width="10.6640625" style="2" bestFit="1" customWidth="1"/>
    <col min="22" max="22" width="15" style="2" customWidth="1"/>
    <col min="23" max="23" width="11.33203125" style="2" customWidth="1"/>
    <col min="24" max="29" width="9" style="2" customWidth="1"/>
    <col min="30" max="16384" width="9" style="2"/>
  </cols>
  <sheetData>
    <row r="1" spans="4:17" ht="11.25" hidden="1" customHeight="1" x14ac:dyDescent="0.2">
      <c r="D1" s="1" t="s">
        <v>12</v>
      </c>
      <c r="E1" s="1">
        <v>2</v>
      </c>
      <c r="P1" s="1" t="s">
        <v>20</v>
      </c>
      <c r="Q1" s="1"/>
    </row>
    <row r="2" spans="4:17" ht="11.25" hidden="1" customHeight="1" x14ac:dyDescent="0.2">
      <c r="D2" s="1" t="s">
        <v>13</v>
      </c>
      <c r="E2" s="1">
        <v>1</v>
      </c>
      <c r="P2" s="1" t="s">
        <v>21</v>
      </c>
      <c r="Q2" s="1"/>
    </row>
    <row r="3" spans="4:17" ht="11.25" hidden="1" customHeight="1" x14ac:dyDescent="0.2">
      <c r="D3" s="1" t="s">
        <v>14</v>
      </c>
      <c r="P3" s="1" t="s">
        <v>22</v>
      </c>
      <c r="Q3" s="1"/>
    </row>
    <row r="4" spans="4:17" ht="11.25" hidden="1" customHeight="1" x14ac:dyDescent="0.2">
      <c r="D4" s="1" t="s">
        <v>15</v>
      </c>
      <c r="P4" s="1" t="s">
        <v>23</v>
      </c>
      <c r="Q4" s="1"/>
    </row>
    <row r="5" spans="4:17" ht="11.25" hidden="1" customHeight="1" x14ac:dyDescent="0.2">
      <c r="D5" s="1" t="s">
        <v>19</v>
      </c>
      <c r="E5" s="1"/>
      <c r="P5" s="1" t="s">
        <v>24</v>
      </c>
      <c r="Q5" s="1"/>
    </row>
    <row r="6" spans="4:17" ht="11.25" hidden="1" customHeight="1" x14ac:dyDescent="0.2">
      <c r="D6" s="1"/>
      <c r="E6" s="1"/>
      <c r="P6" s="1" t="s">
        <v>25</v>
      </c>
      <c r="Q6" s="1"/>
    </row>
    <row r="7" spans="4:17" ht="11.25" hidden="1" customHeight="1" x14ac:dyDescent="0.2">
      <c r="D7" s="1"/>
      <c r="E7" s="1"/>
      <c r="P7" s="1" t="s">
        <v>26</v>
      </c>
      <c r="Q7" s="1"/>
    </row>
    <row r="8" spans="4:17" ht="11.25" hidden="1" customHeight="1" x14ac:dyDescent="0.2">
      <c r="D8" s="1"/>
      <c r="E8" s="1"/>
      <c r="P8" s="1" t="s">
        <v>27</v>
      </c>
      <c r="Q8" s="1"/>
    </row>
    <row r="9" spans="4:17" ht="11.25" hidden="1" customHeight="1" x14ac:dyDescent="0.2">
      <c r="D9" s="1"/>
      <c r="E9" s="1"/>
      <c r="P9" s="1" t="s">
        <v>4</v>
      </c>
      <c r="Q9" s="1"/>
    </row>
    <row r="10" spans="4:17" ht="11.25" hidden="1" customHeight="1" x14ac:dyDescent="0.2">
      <c r="D10" s="1"/>
      <c r="E10" s="1"/>
      <c r="P10" s="1" t="s">
        <v>5</v>
      </c>
      <c r="Q10" s="1"/>
    </row>
    <row r="11" spans="4:17" ht="11.25" hidden="1" customHeight="1" x14ac:dyDescent="0.2">
      <c r="D11" s="1"/>
      <c r="E11" s="1"/>
      <c r="P11" s="1" t="s">
        <v>6</v>
      </c>
      <c r="Q11" s="1"/>
    </row>
    <row r="12" spans="4:17" ht="11.25" hidden="1" customHeight="1" x14ac:dyDescent="0.2">
      <c r="D12" s="1"/>
      <c r="E12" s="1"/>
      <c r="P12" s="1" t="s">
        <v>7</v>
      </c>
      <c r="Q12" s="1"/>
    </row>
    <row r="13" spans="4:17" ht="11.25" hidden="1" customHeight="1" x14ac:dyDescent="0.2">
      <c r="D13" s="1"/>
      <c r="E13" s="1"/>
      <c r="P13" s="1" t="s">
        <v>8</v>
      </c>
      <c r="Q13" s="1"/>
    </row>
    <row r="14" spans="4:17" ht="11.25" hidden="1" customHeight="1" x14ac:dyDescent="0.2">
      <c r="D14" s="1"/>
      <c r="E14" s="1"/>
      <c r="P14" s="1" t="s">
        <v>9</v>
      </c>
      <c r="Q14" s="1"/>
    </row>
    <row r="15" spans="4:17" ht="11.25" hidden="1" customHeight="1" x14ac:dyDescent="0.2">
      <c r="D15" s="1"/>
      <c r="E15" s="1"/>
      <c r="P15" s="1" t="s">
        <v>10</v>
      </c>
      <c r="Q15" s="1"/>
    </row>
    <row r="16" spans="4:17" ht="11.25" hidden="1" customHeight="1" x14ac:dyDescent="0.2">
      <c r="D16" s="1"/>
      <c r="E16" s="1"/>
      <c r="P16" s="1" t="s">
        <v>11</v>
      </c>
      <c r="Q16" s="1"/>
    </row>
    <row r="17" spans="1:28" ht="37.5" customHeight="1" x14ac:dyDescent="0.2">
      <c r="A17" s="139" t="s">
        <v>103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</row>
    <row r="18" spans="1:28" ht="7.5" customHeight="1" thickBo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8" ht="30" customHeight="1" thickBot="1" x14ac:dyDescent="0.25">
      <c r="A19" s="3"/>
      <c r="D19" s="5" t="s">
        <v>34</v>
      </c>
      <c r="E19" s="129"/>
      <c r="F19" s="146"/>
      <c r="G19" s="11"/>
      <c r="P19" s="11"/>
      <c r="Q19" s="11"/>
      <c r="R19" s="11"/>
      <c r="S19" s="24" t="s">
        <v>42</v>
      </c>
      <c r="T19" s="144"/>
      <c r="U19" s="145"/>
      <c r="V19" s="11"/>
      <c r="W19" s="6"/>
      <c r="X19" s="6"/>
      <c r="Y19" s="6"/>
    </row>
    <row r="20" spans="1:28" ht="7.5" customHeight="1" x14ac:dyDescent="0.2">
      <c r="A20" s="3"/>
      <c r="B20" s="7"/>
      <c r="C20" s="7"/>
      <c r="D20" s="7"/>
      <c r="E20" s="4"/>
      <c r="F20" s="3"/>
      <c r="G20" s="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8"/>
      <c r="U20" s="8"/>
      <c r="V20" s="8"/>
      <c r="W20" s="8"/>
    </row>
    <row r="21" spans="1:28" ht="7.5" customHeight="1" x14ac:dyDescent="0.2">
      <c r="A21" s="3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8" ht="6" customHeight="1" thickBot="1" x14ac:dyDescent="0.25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4"/>
      <c r="W22" s="4"/>
    </row>
    <row r="23" spans="1:28" ht="13.2" x14ac:dyDescent="0.2">
      <c r="A23" s="3"/>
      <c r="B23" s="140" t="s">
        <v>0</v>
      </c>
      <c r="C23" s="113" t="s">
        <v>46</v>
      </c>
      <c r="D23" s="137" t="s">
        <v>43</v>
      </c>
      <c r="E23" s="133" t="s">
        <v>1</v>
      </c>
      <c r="F23" s="133" t="s">
        <v>3</v>
      </c>
      <c r="G23" s="142" t="s">
        <v>55</v>
      </c>
      <c r="H23" s="121" t="s">
        <v>57</v>
      </c>
      <c r="I23" s="121"/>
      <c r="J23" s="121"/>
      <c r="K23" s="121"/>
      <c r="L23" s="126" t="s">
        <v>71</v>
      </c>
      <c r="M23" s="128" t="s">
        <v>72</v>
      </c>
      <c r="N23" s="126" t="s">
        <v>70</v>
      </c>
      <c r="O23" s="126" t="s">
        <v>73</v>
      </c>
      <c r="P23" s="135" t="s">
        <v>30</v>
      </c>
      <c r="Q23" s="122" t="s">
        <v>77</v>
      </c>
      <c r="R23" s="133" t="s">
        <v>31</v>
      </c>
      <c r="S23" s="149" t="s">
        <v>41</v>
      </c>
      <c r="T23" s="122" t="s">
        <v>28</v>
      </c>
      <c r="U23" s="111" t="s">
        <v>54</v>
      </c>
      <c r="V23" s="111" t="s">
        <v>47</v>
      </c>
      <c r="W23" s="147" t="s">
        <v>48</v>
      </c>
      <c r="X23" s="3"/>
      <c r="AB23" s="10"/>
    </row>
    <row r="24" spans="1:28" ht="13.2" x14ac:dyDescent="0.2">
      <c r="A24" s="3"/>
      <c r="B24" s="141"/>
      <c r="C24" s="114"/>
      <c r="D24" s="138"/>
      <c r="E24" s="134"/>
      <c r="F24" s="134"/>
      <c r="G24" s="143"/>
      <c r="H24" s="32">
        <v>43915</v>
      </c>
      <c r="I24" s="32">
        <v>43916</v>
      </c>
      <c r="J24" s="32">
        <v>43917</v>
      </c>
      <c r="K24" s="32">
        <v>43918</v>
      </c>
      <c r="L24" s="127"/>
      <c r="M24" s="127"/>
      <c r="N24" s="127"/>
      <c r="O24" s="127"/>
      <c r="P24" s="136"/>
      <c r="Q24" s="123"/>
      <c r="R24" s="134"/>
      <c r="S24" s="150"/>
      <c r="T24" s="123"/>
      <c r="U24" s="112"/>
      <c r="V24" s="112"/>
      <c r="W24" s="148"/>
      <c r="X24" s="3"/>
      <c r="AB24" s="10"/>
    </row>
    <row r="25" spans="1:28" ht="37.5" customHeight="1" x14ac:dyDescent="0.2">
      <c r="A25" s="3"/>
      <c r="B25" s="17">
        <v>1</v>
      </c>
      <c r="C25" s="22"/>
      <c r="D25" s="71"/>
      <c r="E25" s="18"/>
      <c r="F25" s="12"/>
      <c r="G25" s="54"/>
      <c r="H25" s="30"/>
      <c r="I25" s="30"/>
      <c r="J25" s="30"/>
      <c r="K25" s="30"/>
      <c r="L25" s="96">
        <f>COUNTIFS(H25:K25,"〇")+COUNTIFS(H25:K25,"○")</f>
        <v>0</v>
      </c>
      <c r="M25" s="99" t="str">
        <f>IFERROR(VLOOKUP(G25,料金計算!$B$5:$E$11,4,FALSE),"")</f>
        <v/>
      </c>
      <c r="N25" s="94" t="str">
        <f>IF(L25=0,"",IF(OR(G25="（ア）",G25="県内スタッフ"),"0",料金計算!$H$3*指導者・引率者用【様式2】!L25))</f>
        <v/>
      </c>
      <c r="O25" s="94" t="str">
        <f t="shared" ref="O25:O30" si="0">IF(AND(COUNTBLANK(M25)=1,COUNTBLANK(M25)=1),"",M25+N25)</f>
        <v/>
      </c>
      <c r="P25" s="18"/>
      <c r="Q25" s="71"/>
      <c r="R25" s="26"/>
      <c r="S25" s="29"/>
      <c r="T25" s="23"/>
      <c r="U25" s="12"/>
      <c r="V25" s="12"/>
      <c r="W25" s="84"/>
      <c r="X25" s="3"/>
      <c r="AB25" s="10"/>
    </row>
    <row r="26" spans="1:28" ht="37.5" customHeight="1" x14ac:dyDescent="0.2">
      <c r="A26" s="3"/>
      <c r="B26" s="17">
        <v>2</v>
      </c>
      <c r="C26" s="22"/>
      <c r="D26" s="71"/>
      <c r="E26" s="18"/>
      <c r="F26" s="12"/>
      <c r="G26" s="54"/>
      <c r="H26" s="30"/>
      <c r="I26" s="30"/>
      <c r="J26" s="30"/>
      <c r="K26" s="30"/>
      <c r="L26" s="96">
        <f t="shared" ref="L26:L54" si="1">COUNTIFS(H26:K26,"〇")+COUNTIFS(H26:K26,"○")</f>
        <v>0</v>
      </c>
      <c r="M26" s="99" t="str">
        <f>IFERROR(VLOOKUP(G26,料金計算!$B$5:$E$11,4,FALSE),"")</f>
        <v/>
      </c>
      <c r="N26" s="94" t="str">
        <f>IF(L26=0,"",IF(OR(G26="（ア）",G26="県内スタッフ"),"0",料金計算!$H$3*指導者・引率者用【様式2】!L26))</f>
        <v/>
      </c>
      <c r="O26" s="94" t="str">
        <f t="shared" si="0"/>
        <v/>
      </c>
      <c r="P26" s="18"/>
      <c r="Q26" s="93"/>
      <c r="R26" s="26"/>
      <c r="S26" s="29"/>
      <c r="T26" s="23"/>
      <c r="U26" s="12"/>
      <c r="V26" s="12"/>
      <c r="W26" s="84"/>
      <c r="X26" s="3"/>
      <c r="AB26" s="10"/>
    </row>
    <row r="27" spans="1:28" ht="37.5" customHeight="1" x14ac:dyDescent="0.2">
      <c r="A27" s="3"/>
      <c r="B27" s="17">
        <v>3</v>
      </c>
      <c r="C27" s="22"/>
      <c r="D27" s="71"/>
      <c r="E27" s="18"/>
      <c r="F27" s="12"/>
      <c r="G27" s="54"/>
      <c r="H27" s="30"/>
      <c r="I27" s="30"/>
      <c r="J27" s="30"/>
      <c r="K27" s="30"/>
      <c r="L27" s="96">
        <f t="shared" si="1"/>
        <v>0</v>
      </c>
      <c r="M27" s="99" t="str">
        <f>IFERROR(VLOOKUP(G27,料金計算!$B$5:$E$11,4,FALSE),"")</f>
        <v/>
      </c>
      <c r="N27" s="94" t="str">
        <f>IF(L27=0,"",IF(OR(G27="（ア）",G27="県内スタッフ"),"0",料金計算!$H$3*指導者・引率者用【様式2】!L27))</f>
        <v/>
      </c>
      <c r="O27" s="94" t="str">
        <f t="shared" si="0"/>
        <v/>
      </c>
      <c r="P27" s="18"/>
      <c r="Q27" s="93"/>
      <c r="R27" s="26"/>
      <c r="S27" s="29"/>
      <c r="T27" s="23"/>
      <c r="U27" s="12"/>
      <c r="V27" s="12"/>
      <c r="W27" s="84"/>
      <c r="X27" s="3"/>
      <c r="AB27" s="10"/>
    </row>
    <row r="28" spans="1:28" ht="37.5" customHeight="1" x14ac:dyDescent="0.2">
      <c r="A28" s="3"/>
      <c r="B28" s="17">
        <v>4</v>
      </c>
      <c r="C28" s="22"/>
      <c r="D28" s="71"/>
      <c r="E28" s="18"/>
      <c r="F28" s="12"/>
      <c r="G28" s="54"/>
      <c r="H28" s="30"/>
      <c r="I28" s="30"/>
      <c r="J28" s="30"/>
      <c r="K28" s="30"/>
      <c r="L28" s="96">
        <f t="shared" si="1"/>
        <v>0</v>
      </c>
      <c r="M28" s="99" t="str">
        <f>IFERROR(VLOOKUP(G28,料金計算!$B$5:$E$11,4,FALSE),"")</f>
        <v/>
      </c>
      <c r="N28" s="94" t="str">
        <f>IF(L28=0,"",IF(OR(G28="（ア）",G28="県内スタッフ"),"0",料金計算!$H$3*指導者・引率者用【様式2】!L28))</f>
        <v/>
      </c>
      <c r="O28" s="94" t="str">
        <f t="shared" si="0"/>
        <v/>
      </c>
      <c r="P28" s="18"/>
      <c r="Q28" s="93"/>
      <c r="R28" s="26"/>
      <c r="S28" s="29"/>
      <c r="T28" s="23"/>
      <c r="U28" s="12"/>
      <c r="V28" s="12"/>
      <c r="W28" s="84"/>
      <c r="X28" s="3"/>
      <c r="AB28" s="10"/>
    </row>
    <row r="29" spans="1:28" ht="37.5" customHeight="1" x14ac:dyDescent="0.2">
      <c r="A29" s="3"/>
      <c r="B29" s="17">
        <v>5</v>
      </c>
      <c r="C29" s="22"/>
      <c r="D29" s="71"/>
      <c r="E29" s="18"/>
      <c r="F29" s="12"/>
      <c r="G29" s="54"/>
      <c r="H29" s="30"/>
      <c r="I29" s="30"/>
      <c r="J29" s="30"/>
      <c r="K29" s="30"/>
      <c r="L29" s="96">
        <f t="shared" si="1"/>
        <v>0</v>
      </c>
      <c r="M29" s="99" t="str">
        <f>IFERROR(VLOOKUP(G29,料金計算!$B$5:$E$11,4,FALSE),"")</f>
        <v/>
      </c>
      <c r="N29" s="94" t="str">
        <f>IF(L29=0,"",IF(OR(G29="（ア）",G29="県内スタッフ"),"0",料金計算!$H$3*指導者・引率者用【様式2】!L29))</f>
        <v/>
      </c>
      <c r="O29" s="94" t="str">
        <f t="shared" si="0"/>
        <v/>
      </c>
      <c r="P29" s="18"/>
      <c r="Q29" s="93"/>
      <c r="R29" s="26"/>
      <c r="S29" s="29"/>
      <c r="T29" s="23"/>
      <c r="U29" s="12"/>
      <c r="V29" s="12"/>
      <c r="W29" s="84"/>
      <c r="X29" s="3"/>
      <c r="AB29" s="10"/>
    </row>
    <row r="30" spans="1:28" ht="37.5" customHeight="1" x14ac:dyDescent="0.2">
      <c r="A30" s="3"/>
      <c r="B30" s="17">
        <v>6</v>
      </c>
      <c r="C30" s="22"/>
      <c r="D30" s="71"/>
      <c r="E30" s="18"/>
      <c r="F30" s="12"/>
      <c r="G30" s="54"/>
      <c r="H30" s="30"/>
      <c r="I30" s="30"/>
      <c r="J30" s="30"/>
      <c r="K30" s="30"/>
      <c r="L30" s="96">
        <f t="shared" si="1"/>
        <v>0</v>
      </c>
      <c r="M30" s="99" t="str">
        <f>IFERROR(VLOOKUP(G30,料金計算!$B$5:$E$11,4,FALSE),"")</f>
        <v/>
      </c>
      <c r="N30" s="94" t="str">
        <f>IF(L30=0,"",IF(OR(G30="（ア）",G30="県内スタッフ"),"0",料金計算!$H$3*指導者・引率者用【様式2】!L30))</f>
        <v/>
      </c>
      <c r="O30" s="94" t="str">
        <f t="shared" si="0"/>
        <v/>
      </c>
      <c r="P30" s="18"/>
      <c r="Q30" s="93"/>
      <c r="R30" s="26"/>
      <c r="S30" s="29"/>
      <c r="T30" s="23"/>
      <c r="U30" s="12"/>
      <c r="V30" s="12"/>
      <c r="W30" s="84"/>
      <c r="X30" s="3"/>
      <c r="AB30" s="10"/>
    </row>
    <row r="31" spans="1:28" ht="37.5" customHeight="1" x14ac:dyDescent="0.2">
      <c r="A31" s="3"/>
      <c r="B31" s="17">
        <v>7</v>
      </c>
      <c r="C31" s="22"/>
      <c r="D31" s="71"/>
      <c r="E31" s="18"/>
      <c r="F31" s="12"/>
      <c r="G31" s="54"/>
      <c r="H31" s="30"/>
      <c r="I31" s="30"/>
      <c r="J31" s="30"/>
      <c r="K31" s="30"/>
      <c r="L31" s="96">
        <f t="shared" si="1"/>
        <v>0</v>
      </c>
      <c r="M31" s="99" t="str">
        <f>IFERROR(VLOOKUP(G31,料金計算!$B$5:$E$11,4,FALSE),"")</f>
        <v/>
      </c>
      <c r="N31" s="94" t="str">
        <f>IF(L31=0,"",IF(OR(G31="（ア）",G31="県内スタッフ"),"0",料金計算!$H$3*指導者・引率者用【様式2】!L31))</f>
        <v/>
      </c>
      <c r="O31" s="94" t="str">
        <f>IF(AND(COUNTBLANK(M31)=1,COUNTBLANK(M31)=1),"",M31+N31)</f>
        <v/>
      </c>
      <c r="P31" s="18"/>
      <c r="Q31" s="93"/>
      <c r="R31" s="26"/>
      <c r="S31" s="29"/>
      <c r="T31" s="23"/>
      <c r="U31" s="12"/>
      <c r="V31" s="12"/>
      <c r="W31" s="84"/>
      <c r="X31" s="3"/>
      <c r="AB31" s="10"/>
    </row>
    <row r="32" spans="1:28" ht="37.5" customHeight="1" x14ac:dyDescent="0.2">
      <c r="A32" s="3"/>
      <c r="B32" s="17">
        <v>8</v>
      </c>
      <c r="C32" s="22"/>
      <c r="D32" s="71"/>
      <c r="E32" s="18"/>
      <c r="F32" s="12"/>
      <c r="G32" s="54"/>
      <c r="H32" s="30"/>
      <c r="I32" s="30"/>
      <c r="J32" s="30"/>
      <c r="K32" s="30"/>
      <c r="L32" s="96">
        <f t="shared" si="1"/>
        <v>0</v>
      </c>
      <c r="M32" s="99" t="str">
        <f>IFERROR(VLOOKUP(G32,料金計算!$B$5:$E$11,4,FALSE),"")</f>
        <v/>
      </c>
      <c r="N32" s="94" t="str">
        <f>IF(L32=0,"",IF(OR(G32="（ア）",G32="県内スタッフ"),"0",料金計算!$H$3*指導者・引率者用【様式2】!L32))</f>
        <v/>
      </c>
      <c r="O32" s="94" t="str">
        <f>IF(OR(COUNTBLANK(M32)=1,COUNTBLANK(N32)=1),"",M32+N32)</f>
        <v/>
      </c>
      <c r="P32" s="18"/>
      <c r="Q32" s="93"/>
      <c r="R32" s="26"/>
      <c r="S32" s="29"/>
      <c r="T32" s="23"/>
      <c r="U32" s="12"/>
      <c r="V32" s="12"/>
      <c r="W32" s="84"/>
      <c r="X32" s="3"/>
      <c r="AB32" s="10"/>
    </row>
    <row r="33" spans="1:24" ht="37.5" customHeight="1" x14ac:dyDescent="0.2">
      <c r="A33" s="3"/>
      <c r="B33" s="17">
        <v>9</v>
      </c>
      <c r="C33" s="15"/>
      <c r="D33" s="27"/>
      <c r="E33" s="18"/>
      <c r="F33" s="12"/>
      <c r="G33" s="54"/>
      <c r="H33" s="30"/>
      <c r="I33" s="30"/>
      <c r="J33" s="30"/>
      <c r="K33" s="30"/>
      <c r="L33" s="96">
        <f>COUNTIFS(H33:K33,"〇")+COUNTIFS(H33:K33,"○")</f>
        <v>0</v>
      </c>
      <c r="M33" s="94" t="str">
        <f>IFERROR(VLOOKUP(G33,料金計算!$B$5:$E$11,4,FALSE),"")</f>
        <v/>
      </c>
      <c r="N33" s="94" t="str">
        <f>IF(L33=0,"",IF(OR(G33="（ア）",G33="県内スタッフ"),"0",料金計算!$H$3*指導者・引率者用【様式2】!L33))</f>
        <v/>
      </c>
      <c r="O33" s="94" t="str">
        <f t="shared" ref="O33:O54" si="2">IF(OR(COUNTBLANK(M33)=1,COUNTBLANK(N33)=1),"",M33+N33)</f>
        <v/>
      </c>
      <c r="P33" s="18"/>
      <c r="Q33" s="93"/>
      <c r="R33" s="26"/>
      <c r="S33" s="29"/>
      <c r="T33" s="23"/>
      <c r="U33" s="12"/>
      <c r="V33" s="12"/>
      <c r="W33" s="84"/>
      <c r="X33" s="3"/>
    </row>
    <row r="34" spans="1:24" ht="37.5" customHeight="1" x14ac:dyDescent="0.2">
      <c r="A34" s="3"/>
      <c r="B34" s="17">
        <v>10</v>
      </c>
      <c r="C34" s="15"/>
      <c r="D34" s="27"/>
      <c r="E34" s="18"/>
      <c r="F34" s="12"/>
      <c r="G34" s="54"/>
      <c r="H34" s="30"/>
      <c r="I34" s="30"/>
      <c r="J34" s="30"/>
      <c r="K34" s="30"/>
      <c r="L34" s="96">
        <f t="shared" si="1"/>
        <v>0</v>
      </c>
      <c r="M34" s="94" t="str">
        <f>IFERROR(VLOOKUP(G34,料金計算!$B$5:$E$11,4,FALSE),"")</f>
        <v/>
      </c>
      <c r="N34" s="94" t="str">
        <f>IF(L34=0,"",IF(OR(G34="（ア）",G34="県内スタッフ"),"0",料金計算!$H$3*指導者・引率者用【様式2】!L34))</f>
        <v/>
      </c>
      <c r="O34" s="94" t="str">
        <f t="shared" si="2"/>
        <v/>
      </c>
      <c r="P34" s="18"/>
      <c r="Q34" s="93"/>
      <c r="R34" s="26"/>
      <c r="S34" s="29"/>
      <c r="T34" s="23"/>
      <c r="U34" s="12"/>
      <c r="V34" s="12"/>
      <c r="W34" s="84"/>
      <c r="X34" s="3"/>
    </row>
    <row r="35" spans="1:24" ht="37.5" customHeight="1" x14ac:dyDescent="0.2">
      <c r="A35" s="3"/>
      <c r="B35" s="17">
        <v>11</v>
      </c>
      <c r="C35" s="15"/>
      <c r="D35" s="27"/>
      <c r="E35" s="18"/>
      <c r="F35" s="12"/>
      <c r="G35" s="54"/>
      <c r="H35" s="30"/>
      <c r="I35" s="30"/>
      <c r="J35" s="30"/>
      <c r="K35" s="30"/>
      <c r="L35" s="96">
        <f t="shared" si="1"/>
        <v>0</v>
      </c>
      <c r="M35" s="94" t="str">
        <f>IFERROR(VLOOKUP(G35,料金計算!$B$5:$E$11,4,FALSE),"")</f>
        <v/>
      </c>
      <c r="N35" s="94" t="str">
        <f>IF(L35=0,"",IF(OR(G35="（ア）",G35="県内スタッフ"),"0",料金計算!$H$3*指導者・引率者用【様式2】!L35))</f>
        <v/>
      </c>
      <c r="O35" s="94" t="str">
        <f t="shared" si="2"/>
        <v/>
      </c>
      <c r="P35" s="18"/>
      <c r="Q35" s="93"/>
      <c r="R35" s="26"/>
      <c r="S35" s="29"/>
      <c r="T35" s="23"/>
      <c r="U35" s="12"/>
      <c r="V35" s="12"/>
      <c r="W35" s="84"/>
      <c r="X35" s="3"/>
    </row>
    <row r="36" spans="1:24" ht="37.5" customHeight="1" x14ac:dyDescent="0.2">
      <c r="A36" s="3"/>
      <c r="B36" s="17">
        <v>12</v>
      </c>
      <c r="C36" s="15"/>
      <c r="D36" s="27"/>
      <c r="E36" s="18"/>
      <c r="F36" s="12"/>
      <c r="G36" s="54"/>
      <c r="H36" s="30"/>
      <c r="I36" s="30"/>
      <c r="J36" s="30"/>
      <c r="K36" s="30"/>
      <c r="L36" s="96">
        <f t="shared" si="1"/>
        <v>0</v>
      </c>
      <c r="M36" s="94" t="str">
        <f>IFERROR(VLOOKUP(G36,料金計算!$B$5:$E$11,4,FALSE),"")</f>
        <v/>
      </c>
      <c r="N36" s="94" t="str">
        <f>IF(L36=0,"",IF(OR(G36="（ア）",G36="県内スタッフ"),"0",料金計算!$H$3*指導者・引率者用【様式2】!L36))</f>
        <v/>
      </c>
      <c r="O36" s="94" t="str">
        <f t="shared" si="2"/>
        <v/>
      </c>
      <c r="P36" s="18"/>
      <c r="Q36" s="93"/>
      <c r="R36" s="26"/>
      <c r="S36" s="29"/>
      <c r="T36" s="23"/>
      <c r="U36" s="12"/>
      <c r="V36" s="12"/>
      <c r="W36" s="84"/>
      <c r="X36" s="3"/>
    </row>
    <row r="37" spans="1:24" ht="37.5" customHeight="1" x14ac:dyDescent="0.2">
      <c r="A37" s="3"/>
      <c r="B37" s="17">
        <v>13</v>
      </c>
      <c r="C37" s="15"/>
      <c r="D37" s="27"/>
      <c r="E37" s="18"/>
      <c r="F37" s="12"/>
      <c r="G37" s="54"/>
      <c r="H37" s="30"/>
      <c r="I37" s="30"/>
      <c r="J37" s="30"/>
      <c r="K37" s="30"/>
      <c r="L37" s="96">
        <f t="shared" si="1"/>
        <v>0</v>
      </c>
      <c r="M37" s="94" t="str">
        <f>IFERROR(VLOOKUP(G37,料金計算!$B$5:$E$11,4,FALSE),"")</f>
        <v/>
      </c>
      <c r="N37" s="94" t="str">
        <f>IF(L37=0,"",IF(OR(G37="（ア）",G37="県内スタッフ"),"0",料金計算!$H$3*指導者・引率者用【様式2】!L37))</f>
        <v/>
      </c>
      <c r="O37" s="94" t="str">
        <f t="shared" si="2"/>
        <v/>
      </c>
      <c r="P37" s="18"/>
      <c r="Q37" s="93"/>
      <c r="R37" s="26"/>
      <c r="S37" s="29"/>
      <c r="T37" s="23"/>
      <c r="U37" s="12"/>
      <c r="V37" s="12"/>
      <c r="W37" s="84"/>
      <c r="X37" s="3"/>
    </row>
    <row r="38" spans="1:24" ht="37.5" customHeight="1" x14ac:dyDescent="0.2">
      <c r="A38" s="3"/>
      <c r="B38" s="17">
        <v>14</v>
      </c>
      <c r="C38" s="15"/>
      <c r="D38" s="27"/>
      <c r="E38" s="18"/>
      <c r="F38" s="12"/>
      <c r="G38" s="54"/>
      <c r="H38" s="30"/>
      <c r="I38" s="30"/>
      <c r="J38" s="30"/>
      <c r="K38" s="30"/>
      <c r="L38" s="96">
        <f t="shared" si="1"/>
        <v>0</v>
      </c>
      <c r="M38" s="94" t="str">
        <f>IFERROR(VLOOKUP(G38,料金計算!$B$5:$E$11,4,FALSE),"")</f>
        <v/>
      </c>
      <c r="N38" s="94" t="str">
        <f>IF(L38=0,"",IF(OR(G38="（ア）",G38="県内スタッフ"),"0",料金計算!$H$3*指導者・引率者用【様式2】!L38))</f>
        <v/>
      </c>
      <c r="O38" s="94" t="str">
        <f t="shared" si="2"/>
        <v/>
      </c>
      <c r="P38" s="18"/>
      <c r="Q38" s="93"/>
      <c r="R38" s="26"/>
      <c r="S38" s="29"/>
      <c r="T38" s="23"/>
      <c r="U38" s="12"/>
      <c r="V38" s="12"/>
      <c r="W38" s="84"/>
      <c r="X38" s="3"/>
    </row>
    <row r="39" spans="1:24" ht="37.5" customHeight="1" x14ac:dyDescent="0.2">
      <c r="A39" s="3"/>
      <c r="B39" s="17">
        <v>15</v>
      </c>
      <c r="C39" s="15"/>
      <c r="D39" s="27"/>
      <c r="E39" s="18"/>
      <c r="F39" s="12"/>
      <c r="G39" s="54"/>
      <c r="H39" s="30"/>
      <c r="I39" s="30"/>
      <c r="J39" s="30"/>
      <c r="K39" s="30"/>
      <c r="L39" s="96">
        <f t="shared" si="1"/>
        <v>0</v>
      </c>
      <c r="M39" s="94" t="str">
        <f>IFERROR(VLOOKUP(G39,料金計算!$B$5:$E$11,4,FALSE),"")</f>
        <v/>
      </c>
      <c r="N39" s="94" t="str">
        <f>IF(L39=0,"",IF(OR(G39="（ア）",G39="県内スタッフ"),"0",料金計算!$H$3*指導者・引率者用【様式2】!L39))</f>
        <v/>
      </c>
      <c r="O39" s="94" t="str">
        <f t="shared" si="2"/>
        <v/>
      </c>
      <c r="P39" s="18"/>
      <c r="Q39" s="93"/>
      <c r="R39" s="26"/>
      <c r="S39" s="29"/>
      <c r="T39" s="23"/>
      <c r="U39" s="12"/>
      <c r="V39" s="12"/>
      <c r="W39" s="84"/>
      <c r="X39" s="3"/>
    </row>
    <row r="40" spans="1:24" ht="37.5" customHeight="1" x14ac:dyDescent="0.2">
      <c r="A40" s="3"/>
      <c r="B40" s="17">
        <v>16</v>
      </c>
      <c r="C40" s="15"/>
      <c r="D40" s="27"/>
      <c r="E40" s="18"/>
      <c r="F40" s="12"/>
      <c r="G40" s="54"/>
      <c r="H40" s="30"/>
      <c r="I40" s="30"/>
      <c r="J40" s="30"/>
      <c r="K40" s="30"/>
      <c r="L40" s="96">
        <f t="shared" si="1"/>
        <v>0</v>
      </c>
      <c r="M40" s="94" t="str">
        <f>IFERROR(VLOOKUP(G40,料金計算!$B$5:$E$11,4,FALSE),"")</f>
        <v/>
      </c>
      <c r="N40" s="94" t="str">
        <f>IF(L40=0,"",IF(OR(G40="（ア）",G40="県内スタッフ"),"0",料金計算!$H$3*指導者・引率者用【様式2】!L40))</f>
        <v/>
      </c>
      <c r="O40" s="94" t="str">
        <f t="shared" si="2"/>
        <v/>
      </c>
      <c r="P40" s="18"/>
      <c r="Q40" s="93"/>
      <c r="R40" s="26"/>
      <c r="S40" s="29"/>
      <c r="T40" s="23"/>
      <c r="U40" s="12"/>
      <c r="V40" s="12"/>
      <c r="W40" s="84"/>
      <c r="X40" s="3"/>
    </row>
    <row r="41" spans="1:24" ht="37.5" customHeight="1" x14ac:dyDescent="0.2">
      <c r="A41" s="3"/>
      <c r="B41" s="17">
        <v>17</v>
      </c>
      <c r="C41" s="15"/>
      <c r="D41" s="27"/>
      <c r="E41" s="18"/>
      <c r="F41" s="12"/>
      <c r="G41" s="54"/>
      <c r="H41" s="31"/>
      <c r="I41" s="31"/>
      <c r="J41" s="31"/>
      <c r="K41" s="31"/>
      <c r="L41" s="96">
        <f t="shared" si="1"/>
        <v>0</v>
      </c>
      <c r="M41" s="94" t="str">
        <f>IFERROR(VLOOKUP(G41,料金計算!$B$5:$E$11,4,FALSE),"")</f>
        <v/>
      </c>
      <c r="N41" s="94" t="str">
        <f>IF(L41=0,"",IF(OR(G41="（ア）",G41="県内スタッフ"),"0",料金計算!$H$3*指導者・引率者用【様式2】!L41))</f>
        <v/>
      </c>
      <c r="O41" s="94" t="str">
        <f t="shared" si="2"/>
        <v/>
      </c>
      <c r="P41" s="18"/>
      <c r="Q41" s="93"/>
      <c r="R41" s="26"/>
      <c r="S41" s="29"/>
      <c r="T41" s="23"/>
      <c r="U41" s="12"/>
      <c r="V41" s="12"/>
      <c r="W41" s="84"/>
      <c r="X41" s="3"/>
    </row>
    <row r="42" spans="1:24" ht="37.5" customHeight="1" x14ac:dyDescent="0.2">
      <c r="A42" s="3"/>
      <c r="B42" s="17">
        <v>18</v>
      </c>
      <c r="C42" s="15"/>
      <c r="D42" s="27"/>
      <c r="E42" s="18"/>
      <c r="F42" s="12"/>
      <c r="G42" s="54"/>
      <c r="H42" s="31"/>
      <c r="I42" s="31"/>
      <c r="J42" s="31"/>
      <c r="K42" s="31"/>
      <c r="L42" s="96">
        <f t="shared" si="1"/>
        <v>0</v>
      </c>
      <c r="M42" s="94" t="str">
        <f>IFERROR(VLOOKUP(G42,料金計算!$B$5:$E$11,4,FALSE),"")</f>
        <v/>
      </c>
      <c r="N42" s="94" t="str">
        <f>IF(L42=0,"",IF(OR(G42="（ア）",G42="県内スタッフ"),"0",料金計算!$H$3*指導者・引率者用【様式2】!L42))</f>
        <v/>
      </c>
      <c r="O42" s="94" t="str">
        <f t="shared" si="2"/>
        <v/>
      </c>
      <c r="P42" s="18"/>
      <c r="Q42" s="93"/>
      <c r="R42" s="26"/>
      <c r="S42" s="29"/>
      <c r="T42" s="23"/>
      <c r="U42" s="12"/>
      <c r="V42" s="12"/>
      <c r="W42" s="84"/>
      <c r="X42" s="3"/>
    </row>
    <row r="43" spans="1:24" ht="37.5" customHeight="1" x14ac:dyDescent="0.2">
      <c r="A43" s="3"/>
      <c r="B43" s="17">
        <v>19</v>
      </c>
      <c r="C43" s="15"/>
      <c r="D43" s="27"/>
      <c r="E43" s="18"/>
      <c r="F43" s="12"/>
      <c r="G43" s="54"/>
      <c r="H43" s="31"/>
      <c r="I43" s="31"/>
      <c r="J43" s="31"/>
      <c r="K43" s="31"/>
      <c r="L43" s="96">
        <f t="shared" si="1"/>
        <v>0</v>
      </c>
      <c r="M43" s="94" t="str">
        <f>IFERROR(VLOOKUP(G43,料金計算!$B$5:$E$11,4,FALSE),"")</f>
        <v/>
      </c>
      <c r="N43" s="94" t="str">
        <f>IF(L43=0,"",IF(OR(G43="（ア）",G43="県内スタッフ"),"0",料金計算!$H$3*指導者・引率者用【様式2】!L43))</f>
        <v/>
      </c>
      <c r="O43" s="94" t="str">
        <f t="shared" si="2"/>
        <v/>
      </c>
      <c r="P43" s="18"/>
      <c r="Q43" s="93"/>
      <c r="R43" s="26"/>
      <c r="S43" s="29"/>
      <c r="T43" s="23"/>
      <c r="U43" s="12"/>
      <c r="V43" s="12"/>
      <c r="W43" s="84"/>
      <c r="X43" s="3"/>
    </row>
    <row r="44" spans="1:24" ht="37.5" customHeight="1" x14ac:dyDescent="0.2">
      <c r="A44" s="3"/>
      <c r="B44" s="17">
        <v>20</v>
      </c>
      <c r="C44" s="15"/>
      <c r="D44" s="27"/>
      <c r="E44" s="18"/>
      <c r="F44" s="12"/>
      <c r="G44" s="54"/>
      <c r="H44" s="31"/>
      <c r="I44" s="31"/>
      <c r="J44" s="31"/>
      <c r="K44" s="31"/>
      <c r="L44" s="96">
        <f t="shared" si="1"/>
        <v>0</v>
      </c>
      <c r="M44" s="94" t="str">
        <f>IFERROR(VLOOKUP(G44,料金計算!$B$5:$E$11,4,FALSE),"")</f>
        <v/>
      </c>
      <c r="N44" s="94" t="str">
        <f>IF(L44=0,"",IF(OR(G44="（ア）",G44="県内スタッフ"),"0",料金計算!$H$3*指導者・引率者用【様式2】!L44))</f>
        <v/>
      </c>
      <c r="O44" s="94" t="str">
        <f t="shared" si="2"/>
        <v/>
      </c>
      <c r="P44" s="18"/>
      <c r="Q44" s="93"/>
      <c r="R44" s="26"/>
      <c r="S44" s="29"/>
      <c r="T44" s="23"/>
      <c r="U44" s="12"/>
      <c r="V44" s="12"/>
      <c r="W44" s="84"/>
      <c r="X44" s="3"/>
    </row>
    <row r="45" spans="1:24" ht="37.5" customHeight="1" x14ac:dyDescent="0.2">
      <c r="A45" s="3"/>
      <c r="B45" s="17">
        <v>21</v>
      </c>
      <c r="C45" s="15"/>
      <c r="D45" s="27"/>
      <c r="E45" s="18"/>
      <c r="F45" s="12"/>
      <c r="G45" s="54"/>
      <c r="H45" s="31"/>
      <c r="I45" s="31"/>
      <c r="J45" s="31"/>
      <c r="K45" s="31"/>
      <c r="L45" s="96">
        <f t="shared" si="1"/>
        <v>0</v>
      </c>
      <c r="M45" s="94" t="str">
        <f>IFERROR(VLOOKUP(G45,料金計算!$B$5:$E$11,4,FALSE),"")</f>
        <v/>
      </c>
      <c r="N45" s="94" t="str">
        <f>IF(L45=0,"",IF(OR(G45="（ア）",G45="県内スタッフ"),"0",料金計算!$H$3*指導者・引率者用【様式2】!L45))</f>
        <v/>
      </c>
      <c r="O45" s="94" t="str">
        <f t="shared" si="2"/>
        <v/>
      </c>
      <c r="P45" s="18"/>
      <c r="Q45" s="93"/>
      <c r="R45" s="26"/>
      <c r="S45" s="29"/>
      <c r="T45" s="23"/>
      <c r="U45" s="12"/>
      <c r="V45" s="12"/>
      <c r="W45" s="84"/>
      <c r="X45" s="3"/>
    </row>
    <row r="46" spans="1:24" ht="37.5" customHeight="1" x14ac:dyDescent="0.2">
      <c r="A46" s="3"/>
      <c r="B46" s="17">
        <v>22</v>
      </c>
      <c r="C46" s="15"/>
      <c r="D46" s="27"/>
      <c r="E46" s="18"/>
      <c r="F46" s="12"/>
      <c r="G46" s="54"/>
      <c r="H46" s="31"/>
      <c r="I46" s="31"/>
      <c r="J46" s="31"/>
      <c r="K46" s="31"/>
      <c r="L46" s="96">
        <f t="shared" si="1"/>
        <v>0</v>
      </c>
      <c r="M46" s="94" t="str">
        <f>IFERROR(VLOOKUP(G46,料金計算!$B$5:$E$11,4,FALSE),"")</f>
        <v/>
      </c>
      <c r="N46" s="94" t="str">
        <f>IF(L46=0,"",IF(OR(G46="（ア）",G46="県内スタッフ"),"0",料金計算!$H$3*指導者・引率者用【様式2】!L46))</f>
        <v/>
      </c>
      <c r="O46" s="94" t="str">
        <f t="shared" si="2"/>
        <v/>
      </c>
      <c r="P46" s="18"/>
      <c r="Q46" s="93"/>
      <c r="R46" s="26"/>
      <c r="S46" s="29"/>
      <c r="T46" s="23"/>
      <c r="U46" s="12"/>
      <c r="V46" s="12"/>
      <c r="W46" s="84"/>
      <c r="X46" s="3"/>
    </row>
    <row r="47" spans="1:24" ht="37.5" customHeight="1" x14ac:dyDescent="0.2">
      <c r="A47" s="3"/>
      <c r="B47" s="17">
        <v>23</v>
      </c>
      <c r="C47" s="15"/>
      <c r="D47" s="27"/>
      <c r="E47" s="18"/>
      <c r="F47" s="12"/>
      <c r="G47" s="54"/>
      <c r="H47" s="31"/>
      <c r="I47" s="31"/>
      <c r="J47" s="31"/>
      <c r="K47" s="31"/>
      <c r="L47" s="96">
        <f t="shared" si="1"/>
        <v>0</v>
      </c>
      <c r="M47" s="94" t="str">
        <f>IFERROR(VLOOKUP(G47,料金計算!$B$5:$E$11,4,FALSE),"")</f>
        <v/>
      </c>
      <c r="N47" s="94" t="str">
        <f>IF(L47=0,"",IF(OR(G47="（ア）",G47="県内スタッフ"),"0",料金計算!$H$3*指導者・引率者用【様式2】!L47))</f>
        <v/>
      </c>
      <c r="O47" s="94" t="str">
        <f t="shared" si="2"/>
        <v/>
      </c>
      <c r="P47" s="18"/>
      <c r="Q47" s="93"/>
      <c r="R47" s="26"/>
      <c r="S47" s="29"/>
      <c r="T47" s="23"/>
      <c r="U47" s="12"/>
      <c r="V47" s="12"/>
      <c r="W47" s="84"/>
      <c r="X47" s="3"/>
    </row>
    <row r="48" spans="1:24" ht="37.5" customHeight="1" x14ac:dyDescent="0.2">
      <c r="A48" s="3"/>
      <c r="B48" s="17">
        <v>24</v>
      </c>
      <c r="C48" s="15"/>
      <c r="D48" s="27"/>
      <c r="E48" s="18"/>
      <c r="F48" s="12"/>
      <c r="G48" s="54"/>
      <c r="H48" s="31"/>
      <c r="I48" s="31"/>
      <c r="J48" s="31"/>
      <c r="K48" s="31"/>
      <c r="L48" s="96">
        <f t="shared" si="1"/>
        <v>0</v>
      </c>
      <c r="M48" s="94" t="str">
        <f>IFERROR(VLOOKUP(G48,料金計算!$B$5:$E$11,4,FALSE),"")</f>
        <v/>
      </c>
      <c r="N48" s="94" t="str">
        <f>IF(L48=0,"",IF(OR(G48="（ア）",G48="県内スタッフ"),"0",料金計算!$H$3*指導者・引率者用【様式2】!L48))</f>
        <v/>
      </c>
      <c r="O48" s="94" t="str">
        <f t="shared" si="2"/>
        <v/>
      </c>
      <c r="P48" s="18"/>
      <c r="Q48" s="93"/>
      <c r="R48" s="26"/>
      <c r="S48" s="29"/>
      <c r="T48" s="23"/>
      <c r="U48" s="12"/>
      <c r="V48" s="12"/>
      <c r="W48" s="84"/>
      <c r="X48" s="3"/>
    </row>
    <row r="49" spans="1:24" ht="37.5" customHeight="1" x14ac:dyDescent="0.2">
      <c r="A49" s="3"/>
      <c r="B49" s="17">
        <v>25</v>
      </c>
      <c r="C49" s="15"/>
      <c r="D49" s="27"/>
      <c r="E49" s="18"/>
      <c r="F49" s="12"/>
      <c r="G49" s="54"/>
      <c r="H49" s="31"/>
      <c r="I49" s="31"/>
      <c r="J49" s="31"/>
      <c r="K49" s="31"/>
      <c r="L49" s="96">
        <f t="shared" si="1"/>
        <v>0</v>
      </c>
      <c r="M49" s="94" t="str">
        <f>IFERROR(VLOOKUP(G49,料金計算!$B$5:$E$11,4,FALSE),"")</f>
        <v/>
      </c>
      <c r="N49" s="94" t="str">
        <f>IF(L49=0,"",IF(OR(G49="（ア）",G49="県内スタッフ"),"0",料金計算!$H$3*指導者・引率者用【様式2】!L49))</f>
        <v/>
      </c>
      <c r="O49" s="94" t="str">
        <f t="shared" si="2"/>
        <v/>
      </c>
      <c r="P49" s="18"/>
      <c r="Q49" s="93"/>
      <c r="R49" s="26"/>
      <c r="S49" s="29"/>
      <c r="T49" s="23"/>
      <c r="U49" s="12"/>
      <c r="V49" s="12"/>
      <c r="W49" s="84"/>
      <c r="X49" s="3"/>
    </row>
    <row r="50" spans="1:24" ht="37.5" customHeight="1" x14ac:dyDescent="0.2">
      <c r="A50" s="3"/>
      <c r="B50" s="17">
        <v>26</v>
      </c>
      <c r="C50" s="15"/>
      <c r="D50" s="27"/>
      <c r="E50" s="18"/>
      <c r="F50" s="12"/>
      <c r="G50" s="54"/>
      <c r="H50" s="31"/>
      <c r="I50" s="31"/>
      <c r="J50" s="31"/>
      <c r="K50" s="31"/>
      <c r="L50" s="96">
        <f t="shared" si="1"/>
        <v>0</v>
      </c>
      <c r="M50" s="94" t="str">
        <f>IFERROR(VLOOKUP(G50,料金計算!$B$5:$E$11,4,FALSE),"")</f>
        <v/>
      </c>
      <c r="N50" s="94" t="str">
        <f>IF(L50=0,"",IF(OR(G50="（ア）",G50="県内スタッフ"),"0",料金計算!$H$3*指導者・引率者用【様式2】!L50))</f>
        <v/>
      </c>
      <c r="O50" s="94" t="str">
        <f t="shared" si="2"/>
        <v/>
      </c>
      <c r="P50" s="18"/>
      <c r="Q50" s="93"/>
      <c r="R50" s="26"/>
      <c r="S50" s="29"/>
      <c r="T50" s="23"/>
      <c r="U50" s="12"/>
      <c r="V50" s="12"/>
      <c r="W50" s="84"/>
      <c r="X50" s="3"/>
    </row>
    <row r="51" spans="1:24" ht="37.5" customHeight="1" x14ac:dyDescent="0.2">
      <c r="A51" s="3"/>
      <c r="B51" s="17">
        <v>27</v>
      </c>
      <c r="C51" s="15"/>
      <c r="D51" s="27"/>
      <c r="E51" s="18"/>
      <c r="F51" s="12"/>
      <c r="G51" s="54"/>
      <c r="H51" s="31"/>
      <c r="I51" s="31"/>
      <c r="J51" s="31"/>
      <c r="K51" s="31"/>
      <c r="L51" s="96">
        <f t="shared" si="1"/>
        <v>0</v>
      </c>
      <c r="M51" s="94" t="str">
        <f>IFERROR(VLOOKUP(G51,料金計算!$B$5:$E$11,4,FALSE),"")</f>
        <v/>
      </c>
      <c r="N51" s="94" t="str">
        <f>IF(L51=0,"",IF(OR(G51="（ア）",G51="県内スタッフ"),"0",料金計算!$H$3*指導者・引率者用【様式2】!L51))</f>
        <v/>
      </c>
      <c r="O51" s="94" t="str">
        <f t="shared" si="2"/>
        <v/>
      </c>
      <c r="P51" s="18"/>
      <c r="Q51" s="93"/>
      <c r="R51" s="26"/>
      <c r="S51" s="29"/>
      <c r="T51" s="23"/>
      <c r="U51" s="12"/>
      <c r="V51" s="12"/>
      <c r="W51" s="84"/>
      <c r="X51" s="3"/>
    </row>
    <row r="52" spans="1:24" ht="37.5" customHeight="1" x14ac:dyDescent="0.2">
      <c r="A52" s="3"/>
      <c r="B52" s="17">
        <v>28</v>
      </c>
      <c r="C52" s="15"/>
      <c r="D52" s="27"/>
      <c r="E52" s="18"/>
      <c r="F52" s="12"/>
      <c r="G52" s="54"/>
      <c r="H52" s="31"/>
      <c r="I52" s="31"/>
      <c r="J52" s="31"/>
      <c r="K52" s="31"/>
      <c r="L52" s="96">
        <f t="shared" si="1"/>
        <v>0</v>
      </c>
      <c r="M52" s="94" t="str">
        <f>IFERROR(VLOOKUP(G52,料金計算!$B$5:$E$11,4,FALSE),"")</f>
        <v/>
      </c>
      <c r="N52" s="94" t="str">
        <f>IF(L52=0,"",IF(OR(G52="（ア）",G52="県内スタッフ"),"0",料金計算!$H$3*指導者・引率者用【様式2】!L52))</f>
        <v/>
      </c>
      <c r="O52" s="94" t="str">
        <f t="shared" si="2"/>
        <v/>
      </c>
      <c r="P52" s="18"/>
      <c r="Q52" s="93"/>
      <c r="R52" s="26"/>
      <c r="S52" s="29"/>
      <c r="T52" s="23"/>
      <c r="U52" s="12"/>
      <c r="V52" s="12"/>
      <c r="W52" s="84"/>
      <c r="X52" s="3"/>
    </row>
    <row r="53" spans="1:24" ht="37.5" customHeight="1" x14ac:dyDescent="0.2">
      <c r="A53" s="3"/>
      <c r="B53" s="17">
        <v>29</v>
      </c>
      <c r="C53" s="15"/>
      <c r="D53" s="27"/>
      <c r="E53" s="18"/>
      <c r="F53" s="12"/>
      <c r="G53" s="54"/>
      <c r="H53" s="31"/>
      <c r="I53" s="31"/>
      <c r="J53" s="31"/>
      <c r="K53" s="31"/>
      <c r="L53" s="96">
        <f t="shared" si="1"/>
        <v>0</v>
      </c>
      <c r="M53" s="94" t="str">
        <f>IFERROR(VLOOKUP(G53,料金計算!$B$5:$E$11,4,FALSE),"")</f>
        <v/>
      </c>
      <c r="N53" s="94" t="str">
        <f>IF(L53=0,"",IF(OR(G53="（ア）",G53="県内スタッフ"),"0",料金計算!$H$3*指導者・引率者用【様式2】!L53))</f>
        <v/>
      </c>
      <c r="O53" s="94" t="str">
        <f t="shared" si="2"/>
        <v/>
      </c>
      <c r="P53" s="18"/>
      <c r="Q53" s="93"/>
      <c r="R53" s="26"/>
      <c r="S53" s="29"/>
      <c r="T53" s="23"/>
      <c r="U53" s="12"/>
      <c r="V53" s="12"/>
      <c r="W53" s="84"/>
      <c r="X53" s="3"/>
    </row>
    <row r="54" spans="1:24" ht="37.5" customHeight="1" thickBot="1" x14ac:dyDescent="0.25">
      <c r="A54" s="3"/>
      <c r="B54" s="73">
        <v>30</v>
      </c>
      <c r="C54" s="72"/>
      <c r="D54" s="28"/>
      <c r="E54" s="75"/>
      <c r="F54" s="74"/>
      <c r="G54" s="85"/>
      <c r="H54" s="79"/>
      <c r="I54" s="79"/>
      <c r="J54" s="79"/>
      <c r="K54" s="79"/>
      <c r="L54" s="100">
        <f t="shared" si="1"/>
        <v>0</v>
      </c>
      <c r="M54" s="95" t="str">
        <f>IFERROR(VLOOKUP(G54,料金計算!$B$5:$E$11,4,FALSE),"")</f>
        <v/>
      </c>
      <c r="N54" s="95" t="str">
        <f>IF(L54=0,"",IF(OR(G54="（ア）",G54="県内スタッフ"),"0",料金計算!$H$3*指導者・引率者用【様式2】!L54))</f>
        <v/>
      </c>
      <c r="O54" s="95" t="str">
        <f t="shared" si="2"/>
        <v/>
      </c>
      <c r="P54" s="75"/>
      <c r="Q54" s="92"/>
      <c r="R54" s="103"/>
      <c r="S54" s="104"/>
      <c r="T54" s="105"/>
      <c r="U54" s="74"/>
      <c r="V54" s="74"/>
      <c r="W54" s="86"/>
      <c r="X54" s="3"/>
    </row>
    <row r="55" spans="1:24" ht="37.5" customHeight="1" x14ac:dyDescent="0.2">
      <c r="A55" s="3"/>
      <c r="B55" s="3"/>
      <c r="C55" s="3"/>
      <c r="D55" s="3"/>
      <c r="E55" s="3"/>
      <c r="F55" s="3"/>
      <c r="G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7.5" customHeight="1" x14ac:dyDescent="0.2">
      <c r="A56" s="3"/>
      <c r="B56" s="3"/>
      <c r="C56" s="3"/>
      <c r="D56" s="3"/>
      <c r="E56" s="3"/>
      <c r="F56" s="3"/>
      <c r="G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7.5" customHeight="1" x14ac:dyDescent="0.2">
      <c r="A57" s="3"/>
      <c r="B57" s="3"/>
      <c r="C57" s="3"/>
      <c r="D57" s="3"/>
      <c r="E57" s="3"/>
      <c r="F57" s="3"/>
      <c r="G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7.5" customHeight="1" x14ac:dyDescent="0.2">
      <c r="A58" s="3"/>
      <c r="B58" s="3"/>
      <c r="C58" s="3"/>
      <c r="D58" s="3"/>
      <c r="E58" s="3"/>
      <c r="F58" s="3"/>
      <c r="G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37.5" customHeight="1" x14ac:dyDescent="0.2">
      <c r="A59" s="3"/>
      <c r="B59" s="3"/>
      <c r="C59" s="3"/>
      <c r="D59" s="3"/>
      <c r="E59" s="3"/>
      <c r="F59" s="3"/>
      <c r="G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7.5" customHeight="1" x14ac:dyDescent="0.2">
      <c r="A60" s="3"/>
      <c r="B60" s="3"/>
      <c r="C60" s="3"/>
      <c r="D60" s="3"/>
      <c r="E60" s="3"/>
      <c r="F60" s="3"/>
      <c r="G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7.5" customHeight="1" x14ac:dyDescent="0.2">
      <c r="A61" s="3"/>
      <c r="B61" s="3"/>
      <c r="C61" s="3"/>
      <c r="D61" s="3"/>
      <c r="E61" s="3"/>
      <c r="F61" s="3"/>
      <c r="G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37.5" customHeight="1" x14ac:dyDescent="0.2">
      <c r="A62" s="3"/>
      <c r="B62" s="3"/>
      <c r="C62" s="3"/>
      <c r="D62" s="3"/>
      <c r="E62" s="3"/>
      <c r="F62" s="3"/>
      <c r="G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7.5" customHeight="1" x14ac:dyDescent="0.2">
      <c r="A63" s="3"/>
      <c r="B63" s="3"/>
      <c r="C63" s="3"/>
      <c r="D63" s="3"/>
      <c r="E63" s="3"/>
      <c r="F63" s="3"/>
      <c r="G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7.5" customHeight="1" x14ac:dyDescent="0.2">
      <c r="A64" s="3"/>
      <c r="B64" s="3"/>
      <c r="C64" s="3"/>
      <c r="D64" s="3"/>
      <c r="E64" s="3"/>
      <c r="F64" s="3"/>
      <c r="G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9" customHeight="1" x14ac:dyDescent="0.2">
      <c r="A65" s="3"/>
      <c r="B65" s="3"/>
      <c r="C65" s="3"/>
      <c r="D65" s="3"/>
      <c r="E65" s="3"/>
      <c r="F65" s="3"/>
      <c r="G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9" customHeight="1" x14ac:dyDescent="0.2">
      <c r="A66" s="3"/>
      <c r="B66" s="3"/>
      <c r="C66" s="3"/>
      <c r="D66" s="3"/>
      <c r="E66" s="3"/>
      <c r="F66" s="3"/>
      <c r="G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9" customHeight="1" x14ac:dyDescent="0.2">
      <c r="A67" s="3"/>
      <c r="B67" s="3"/>
      <c r="C67" s="3"/>
      <c r="D67" s="3"/>
      <c r="E67" s="3"/>
      <c r="F67" s="3"/>
      <c r="G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9" customHeight="1" x14ac:dyDescent="0.2">
      <c r="A68" s="3"/>
      <c r="B68" s="3"/>
      <c r="C68" s="3"/>
      <c r="D68" s="3"/>
      <c r="E68" s="3"/>
      <c r="F68" s="3"/>
      <c r="G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9" customHeight="1" x14ac:dyDescent="0.2">
      <c r="A69" s="3"/>
      <c r="B69" s="3"/>
      <c r="C69" s="3"/>
      <c r="D69" s="3"/>
      <c r="E69" s="3"/>
      <c r="F69" s="3"/>
      <c r="G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30" customHeight="1" x14ac:dyDescent="0.2">
      <c r="A70" s="3"/>
      <c r="X70" s="3"/>
    </row>
    <row r="71" spans="1:24" ht="37.5" customHeight="1" x14ac:dyDescent="0.2">
      <c r="A71" s="3"/>
    </row>
    <row r="72" spans="1:24" ht="37.5" customHeight="1" x14ac:dyDescent="0.2">
      <c r="A72" s="3"/>
    </row>
    <row r="73" spans="1:24" ht="37.5" customHeight="1" x14ac:dyDescent="0.2">
      <c r="A73" s="3"/>
    </row>
    <row r="74" spans="1:24" ht="37.5" customHeight="1" x14ac:dyDescent="0.2">
      <c r="A74" s="3"/>
    </row>
    <row r="75" spans="1:24" ht="37.5" customHeight="1" x14ac:dyDescent="0.2">
      <c r="A75" s="3"/>
    </row>
    <row r="76" spans="1:24" ht="37.5" customHeight="1" x14ac:dyDescent="0.2">
      <c r="A76" s="3"/>
    </row>
    <row r="77" spans="1:24" ht="37.5" customHeight="1" x14ac:dyDescent="0.2">
      <c r="A77" s="3"/>
    </row>
    <row r="78" spans="1:24" ht="37.5" customHeight="1" x14ac:dyDescent="0.2">
      <c r="A78" s="3"/>
    </row>
    <row r="79" spans="1:24" ht="37.5" customHeight="1" x14ac:dyDescent="0.2">
      <c r="A79" s="3"/>
    </row>
    <row r="80" spans="1:24" ht="37.5" customHeight="1" x14ac:dyDescent="0.2">
      <c r="A80" s="3"/>
    </row>
    <row r="81" spans="1:1" ht="37.5" customHeight="1" x14ac:dyDescent="0.2">
      <c r="A81" s="3"/>
    </row>
    <row r="82" spans="1:1" ht="37.5" customHeight="1" x14ac:dyDescent="0.2">
      <c r="A82" s="3"/>
    </row>
    <row r="83" spans="1:1" ht="37.5" customHeight="1" x14ac:dyDescent="0.2">
      <c r="A83" s="3"/>
    </row>
    <row r="84" spans="1:1" ht="37.5" customHeight="1" x14ac:dyDescent="0.2">
      <c r="A84" s="3"/>
    </row>
    <row r="85" spans="1:1" ht="37.5" customHeight="1" x14ac:dyDescent="0.2">
      <c r="A85" s="3"/>
    </row>
    <row r="86" spans="1:1" ht="37.5" customHeight="1" x14ac:dyDescent="0.2">
      <c r="A86" s="3"/>
    </row>
    <row r="87" spans="1:1" ht="37.5" customHeight="1" x14ac:dyDescent="0.2">
      <c r="A87" s="3"/>
    </row>
    <row r="88" spans="1:1" ht="37.5" customHeight="1" x14ac:dyDescent="0.2">
      <c r="A88" s="3"/>
    </row>
    <row r="89" spans="1:1" ht="37.5" customHeight="1" x14ac:dyDescent="0.2">
      <c r="A89" s="3"/>
    </row>
    <row r="90" spans="1:1" ht="37.5" customHeight="1" x14ac:dyDescent="0.2">
      <c r="A90" s="3"/>
    </row>
    <row r="91" spans="1:1" ht="24.9" customHeight="1" x14ac:dyDescent="0.2">
      <c r="A91" s="3"/>
    </row>
    <row r="92" spans="1:1" ht="24.9" customHeight="1" x14ac:dyDescent="0.2">
      <c r="A92" s="3"/>
    </row>
    <row r="93" spans="1:1" ht="24.9" customHeight="1" x14ac:dyDescent="0.2">
      <c r="A93" s="3"/>
    </row>
    <row r="94" spans="1:1" ht="24.9" customHeight="1" x14ac:dyDescent="0.2">
      <c r="A94" s="3"/>
    </row>
    <row r="95" spans="1:1" ht="24.9" customHeight="1" x14ac:dyDescent="0.2">
      <c r="A95" s="3"/>
    </row>
    <row r="96" spans="1:1" ht="24.9" customHeight="1" x14ac:dyDescent="0.2">
      <c r="A96" s="3"/>
    </row>
    <row r="97" spans="1:1" ht="24.9" customHeight="1" x14ac:dyDescent="0.2">
      <c r="A97" s="3"/>
    </row>
    <row r="98" spans="1:1" ht="24.9" customHeight="1" x14ac:dyDescent="0.2">
      <c r="A98" s="3"/>
    </row>
    <row r="99" spans="1:1" ht="24.9" customHeight="1" x14ac:dyDescent="0.2">
      <c r="A99" s="3"/>
    </row>
    <row r="100" spans="1:1" ht="24.9" customHeight="1" x14ac:dyDescent="0.2">
      <c r="A100" s="3"/>
    </row>
    <row r="101" spans="1:1" ht="24.9" customHeight="1" x14ac:dyDescent="0.2">
      <c r="A101" s="3"/>
    </row>
    <row r="102" spans="1:1" ht="24.9" customHeight="1" x14ac:dyDescent="0.2">
      <c r="A102" s="3"/>
    </row>
    <row r="103" spans="1:1" ht="24.9" customHeight="1" x14ac:dyDescent="0.2">
      <c r="A103" s="3"/>
    </row>
    <row r="104" spans="1:1" ht="24.9" customHeight="1" x14ac:dyDescent="0.2">
      <c r="A104" s="3"/>
    </row>
    <row r="105" spans="1:1" ht="24.9" customHeight="1" x14ac:dyDescent="0.2">
      <c r="A105" s="3"/>
    </row>
  </sheetData>
  <sheetProtection insertRows="0" deleteRows="0" sort="0"/>
  <mergeCells count="23">
    <mergeCell ref="A17:W17"/>
    <mergeCell ref="O23:O24"/>
    <mergeCell ref="Q23:Q24"/>
    <mergeCell ref="L23:L24"/>
    <mergeCell ref="C23:C24"/>
    <mergeCell ref="B23:B24"/>
    <mergeCell ref="G23:G24"/>
    <mergeCell ref="T19:U19"/>
    <mergeCell ref="B21:W21"/>
    <mergeCell ref="E19:F19"/>
    <mergeCell ref="W23:W24"/>
    <mergeCell ref="V23:V24"/>
    <mergeCell ref="U23:U24"/>
    <mergeCell ref="T23:T24"/>
    <mergeCell ref="H23:K23"/>
    <mergeCell ref="S23:S24"/>
    <mergeCell ref="R23:R24"/>
    <mergeCell ref="P23:P24"/>
    <mergeCell ref="F23:F24"/>
    <mergeCell ref="E23:E24"/>
    <mergeCell ref="D23:D24"/>
    <mergeCell ref="M23:M24"/>
    <mergeCell ref="N23:N24"/>
  </mergeCells>
  <phoneticPr fontId="1"/>
  <dataValidations count="10">
    <dataValidation imeMode="fullKatakana" allowBlank="1" showInputMessage="1" showErrorMessage="1" sqref="D25:D32" xr:uid="{00000000-0002-0000-0200-000000000000}"/>
    <dataValidation type="list" allowBlank="1" showInputMessage="1" showErrorMessage="1" sqref="D20" xr:uid="{00000000-0002-0000-0200-000001000000}">
      <formula1>$D$1:$D$8</formula1>
    </dataValidation>
    <dataValidation type="list" allowBlank="1" showInputMessage="1" showErrorMessage="1" sqref="E25:E54" xr:uid="{00000000-0002-0000-0200-000002000000}">
      <formula1>"男,女"</formula1>
    </dataValidation>
    <dataValidation imeMode="off" allowBlank="1" showInputMessage="1" showErrorMessage="1" sqref="L25:O54" xr:uid="{00000000-0002-0000-0200-000003000000}"/>
    <dataValidation type="list" allowBlank="1" showInputMessage="1" showErrorMessage="1" sqref="G25:G54" xr:uid="{00000000-0002-0000-0200-000004000000}">
      <formula1>"（ア）,（カ）,県内スタッフ"</formula1>
    </dataValidation>
    <dataValidation type="list" allowBlank="1" showInputMessage="1" showErrorMessage="1" sqref="E19:F19" xr:uid="{00000000-0002-0000-0200-000005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大分,熊本,宮崎,鹿児島"</formula1>
    </dataValidation>
    <dataValidation type="list" allowBlank="1" showInputMessage="1" showErrorMessage="1" sqref="U25:U54" xr:uid="{00000000-0002-0000-0200-000006000000}">
      <formula1>"XS,S,M,L,XL,2XL,3XL,4XL,その他"</formula1>
    </dataValidation>
    <dataValidation type="list" imeMode="off" allowBlank="1" showInputMessage="1" showErrorMessage="1" sqref="H25:K54" xr:uid="{00000000-0002-0000-0200-000007000000}">
      <formula1>"　,○,〇"</formula1>
    </dataValidation>
    <dataValidation type="list" allowBlank="1" showInputMessage="1" showErrorMessage="1" sqref="V25:V54" xr:uid="{00000000-0002-0000-0200-000008000000}">
      <formula1>"１００ｍ,２００ｍ,４００ｍ,８００ｍ,１５００ｍ,１００ｍＨ,１１０ｍＨ,４００ｍＨ,５０００ｍＷ,走高跳,棒高跳,走幅跳,三段跳,砲丸投,円盤投,ハンマー投,やり投,混成競技"</formula1>
    </dataValidation>
    <dataValidation type="list" allowBlank="1" showInputMessage="1" showErrorMessage="1" sqref="W25:W54" xr:uid="{00000000-0002-0000-0200-000009000000}">
      <formula1>"参加,不参加"</formula1>
    </dataValidation>
  </dataValidations>
  <pageMargins left="0.6692913385826772" right="0.19685039370078741" top="0.39370078740157483" bottom="0.39370078740157483" header="0" footer="0"/>
  <pageSetup paperSize="8" scale="46" orientation="landscape" copies="2" r:id="rId1"/>
  <headerFooter alignWithMargins="0"/>
  <rowBreaks count="1" manualBreakCount="1">
    <brk id="54" min="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X56"/>
  <sheetViews>
    <sheetView zoomScale="90" zoomScaleNormal="90" workbookViewId="0">
      <selection activeCell="T18" sqref="T18"/>
    </sheetView>
  </sheetViews>
  <sheetFormatPr defaultRowHeight="13.2" x14ac:dyDescent="0.2"/>
  <cols>
    <col min="1" max="1" width="2.6640625" customWidth="1"/>
    <col min="2" max="2" width="8.88671875" customWidth="1"/>
    <col min="3" max="12" width="8.21875" customWidth="1"/>
    <col min="13" max="13" width="9.6640625" bestFit="1" customWidth="1"/>
    <col min="14" max="18" width="8.21875" customWidth="1"/>
    <col min="21" max="21" width="6.44140625" bestFit="1" customWidth="1"/>
    <col min="23" max="23" width="6.44140625" bestFit="1" customWidth="1"/>
    <col min="26" max="26" width="6.44140625" bestFit="1" customWidth="1"/>
    <col min="27" max="27" width="7.33203125" bestFit="1" customWidth="1"/>
    <col min="28" max="28" width="6.44140625" bestFit="1" customWidth="1"/>
  </cols>
  <sheetData>
    <row r="1" spans="2:16" ht="23.4" x14ac:dyDescent="0.3">
      <c r="B1" s="151" t="s">
        <v>82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6" ht="23.4" x14ac:dyDescent="0.3">
      <c r="B2" s="151" t="s">
        <v>83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6" ht="23.4" x14ac:dyDescent="0.3">
      <c r="B3" s="151" t="s">
        <v>102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5" spans="2:16" ht="40.5" customHeight="1" x14ac:dyDescent="0.2">
      <c r="C5" s="178" t="s">
        <v>86</v>
      </c>
      <c r="D5" s="178"/>
      <c r="E5" s="179">
        <f>選手用【様式2】!$E$19:$G$19</f>
        <v>0</v>
      </c>
      <c r="F5" s="179"/>
      <c r="G5" s="179"/>
    </row>
    <row r="7" spans="2:16" ht="16.2" x14ac:dyDescent="0.2">
      <c r="B7" s="90" t="s">
        <v>95</v>
      </c>
    </row>
    <row r="8" spans="2:16" x14ac:dyDescent="0.2">
      <c r="C8" s="36" t="s">
        <v>58</v>
      </c>
      <c r="D8" s="36" t="s">
        <v>59</v>
      </c>
      <c r="E8" s="36" t="s">
        <v>60</v>
      </c>
      <c r="F8" s="60" t="s">
        <v>61</v>
      </c>
      <c r="G8" s="180" t="s">
        <v>84</v>
      </c>
      <c r="H8" s="180"/>
      <c r="I8" s="50"/>
      <c r="K8" s="60" t="s">
        <v>80</v>
      </c>
      <c r="L8" s="60" t="s">
        <v>81</v>
      </c>
      <c r="M8" s="66" t="s">
        <v>78</v>
      </c>
      <c r="N8" s="184" t="s">
        <v>85</v>
      </c>
      <c r="O8" s="185"/>
      <c r="P8" s="186"/>
    </row>
    <row r="9" spans="2:16" ht="13.5" customHeight="1" x14ac:dyDescent="0.2">
      <c r="B9" s="36" t="s">
        <v>62</v>
      </c>
      <c r="C9" s="36">
        <f>COUNTIFS(選手用【様式2】!$E$25:$E$54,$B$9,選手用【様式2】!$J$25:$J$54,C$8)</f>
        <v>0</v>
      </c>
      <c r="D9" s="62">
        <f>COUNTIFS(選手用【様式2】!$E$25:$E$54,$B$9,選手用【様式2】!$J$25:$J$54,D$8)</f>
        <v>0</v>
      </c>
      <c r="E9" s="62">
        <f>COUNTIFS(選手用【様式2】!$E$25:$E$54,$B$9,選手用【様式2】!$J$25:$J$54,E$8)</f>
        <v>0</v>
      </c>
      <c r="F9" s="62">
        <f>COUNTIFS(選手用【様式2】!$E$25:$E$54,$B$9,選手用【様式2】!$J$25:$J$54,F$8)</f>
        <v>0</v>
      </c>
      <c r="G9" s="172">
        <f>SUM(C11:F11)</f>
        <v>0</v>
      </c>
      <c r="H9" s="172"/>
      <c r="I9" s="63"/>
      <c r="J9" s="60" t="s">
        <v>62</v>
      </c>
      <c r="K9" s="60">
        <f>COUNTIFS(指導者・引率者用【様式2】!$E$25:$E$54,$J$9,指導者・引率者用【様式2】!$G$25:$G$54,K$8)</f>
        <v>0</v>
      </c>
      <c r="L9" s="62">
        <f>COUNTIFS(指導者・引率者用【様式2】!$E$25:$E$54,$J$9,指導者・引率者用【様式2】!$G$25:$G$54,L$8)</f>
        <v>0</v>
      </c>
      <c r="M9" s="62">
        <f>COUNTIFS(指導者・引率者用【様式2】!$E$25:$E$54,$J$9,指導者・引率者用【様式2】!$G$25:$G$54,M$8)</f>
        <v>0</v>
      </c>
      <c r="N9" s="163">
        <f>SUM(K11:M11)</f>
        <v>0</v>
      </c>
      <c r="O9" s="164"/>
      <c r="P9" s="165"/>
    </row>
    <row r="10" spans="2:16" ht="13.5" customHeight="1" x14ac:dyDescent="0.2">
      <c r="B10" s="36" t="s">
        <v>63</v>
      </c>
      <c r="C10" s="62">
        <f>COUNTIFS(選手用【様式2】!$E$25:$E$54,$B$10,選手用【様式2】!$J$25:$J$54,C$8)</f>
        <v>0</v>
      </c>
      <c r="D10" s="62">
        <f>COUNTIFS(選手用【様式2】!$E$25:$E$54,$B$10,選手用【様式2】!$J$25:$J$54,D$8)</f>
        <v>0</v>
      </c>
      <c r="E10" s="62">
        <f>COUNTIFS(選手用【様式2】!$E$25:$E$54,$B$10,選手用【様式2】!$J$25:$J$54,E$8)</f>
        <v>0</v>
      </c>
      <c r="F10" s="62">
        <f>COUNTIFS(選手用【様式2】!$E$25:$E$54,$B$10,選手用【様式2】!$J$25:$J$54,F$8)</f>
        <v>0</v>
      </c>
      <c r="G10" s="172"/>
      <c r="H10" s="172"/>
      <c r="I10" s="63"/>
      <c r="J10" s="60" t="s">
        <v>63</v>
      </c>
      <c r="K10" s="62">
        <f>COUNTIFS(指導者・引率者用【様式2】!$E$25:$E$54,$J$10,指導者・引率者用【様式2】!$G$25:$G$54,K$8)</f>
        <v>0</v>
      </c>
      <c r="L10" s="62">
        <f>COUNTIFS(指導者・引率者用【様式2】!$E$25:$E$54,$J$10,指導者・引率者用【様式2】!$G$25:$G$54,L$8)</f>
        <v>0</v>
      </c>
      <c r="M10" s="62">
        <f>COUNTIFS(指導者・引率者用【様式2】!$E$25:$E$54,$J$10,指導者・引率者用【様式2】!$G$25:$G$54,M$8)</f>
        <v>0</v>
      </c>
      <c r="N10" s="187"/>
      <c r="O10" s="188"/>
      <c r="P10" s="189"/>
    </row>
    <row r="11" spans="2:16" ht="13.5" customHeight="1" x14ac:dyDescent="0.2">
      <c r="B11" s="36" t="s">
        <v>53</v>
      </c>
      <c r="C11" s="60">
        <f>SUM(C9:C10)</f>
        <v>0</v>
      </c>
      <c r="D11" s="60">
        <f t="shared" ref="D11:F11" si="0">SUM(D9:D10)</f>
        <v>0</v>
      </c>
      <c r="E11" s="60">
        <f t="shared" si="0"/>
        <v>0</v>
      </c>
      <c r="F11" s="60">
        <f t="shared" si="0"/>
        <v>0</v>
      </c>
      <c r="G11" s="172"/>
      <c r="H11" s="172"/>
      <c r="J11" s="60" t="s">
        <v>53</v>
      </c>
      <c r="K11" s="60">
        <f t="shared" ref="K11" si="1">SUM(K9:K10)</f>
        <v>0</v>
      </c>
      <c r="L11" s="60">
        <f t="shared" ref="L11" si="2">SUM(L9:L10)</f>
        <v>0</v>
      </c>
      <c r="M11" s="60">
        <f t="shared" ref="M11" si="3">SUM(M9:M10)</f>
        <v>0</v>
      </c>
      <c r="N11" s="181"/>
      <c r="O11" s="182"/>
      <c r="P11" s="183"/>
    </row>
    <row r="13" spans="2:16" ht="16.2" x14ac:dyDescent="0.2">
      <c r="B13" s="91" t="s">
        <v>96</v>
      </c>
    </row>
    <row r="14" spans="2:16" x14ac:dyDescent="0.2">
      <c r="D14" s="44" t="s">
        <v>87</v>
      </c>
      <c r="E14" s="44" t="s">
        <v>88</v>
      </c>
      <c r="F14" s="44" t="s">
        <v>75</v>
      </c>
      <c r="G14" s="44" t="s">
        <v>76</v>
      </c>
      <c r="H14" s="44" t="s">
        <v>49</v>
      </c>
      <c r="I14" s="44" t="s">
        <v>50</v>
      </c>
      <c r="J14" s="44" t="s">
        <v>89</v>
      </c>
      <c r="K14" s="44" t="s">
        <v>90</v>
      </c>
      <c r="L14" s="44" t="s">
        <v>91</v>
      </c>
      <c r="M14" s="44" t="s">
        <v>51</v>
      </c>
      <c r="N14" s="160" t="s">
        <v>84</v>
      </c>
      <c r="O14" s="161"/>
      <c r="P14" s="162"/>
    </row>
    <row r="15" spans="2:16" ht="13.5" customHeight="1" x14ac:dyDescent="0.2">
      <c r="B15" s="173" t="s">
        <v>92</v>
      </c>
      <c r="C15" s="70" t="s">
        <v>62</v>
      </c>
      <c r="D15" s="69">
        <f>COUNTIFS(選手用【様式2】!$E$25:$E$54,$C$15,選手用【様式2】!$Y$25:$Y$54,D$14)</f>
        <v>0</v>
      </c>
      <c r="E15" s="69">
        <f>COUNTIFS(選手用【様式2】!$E$25:$E$54,$C$15,選手用【様式2】!$Y$25:$Y$54,E$14)</f>
        <v>0</v>
      </c>
      <c r="F15" s="69">
        <f>COUNTIFS(選手用【様式2】!$E$25:$E$54,$C$15,選手用【様式2】!$Y$25:$Y$54,F$14)</f>
        <v>0</v>
      </c>
      <c r="G15" s="69">
        <f>COUNTIFS(選手用【様式2】!$E$25:$E$54,$C$15,選手用【様式2】!$Y$25:$Y$54,G$14)</f>
        <v>0</v>
      </c>
      <c r="H15" s="69">
        <f>COUNTIFS(選手用【様式2】!$E$25:$E$54,$C$15,選手用【様式2】!$Y$25:$Y$54,H$14)</f>
        <v>0</v>
      </c>
      <c r="I15" s="69">
        <f>COUNTIFS(選手用【様式2】!$E$25:$E$54,$C$15,選手用【様式2】!$Y$25:$Y$54,I$14)</f>
        <v>0</v>
      </c>
      <c r="J15" s="69">
        <f>COUNTIFS(選手用【様式2】!$E$25:$E$54,$C$15,選手用【様式2】!$Y$25:$Y$54,J$14)</f>
        <v>0</v>
      </c>
      <c r="K15" s="69">
        <f>COUNTIFS(選手用【様式2】!$E$25:$E$54,$C$15,選手用【様式2】!$Y$25:$Y$54,K$14)</f>
        <v>0</v>
      </c>
      <c r="L15" s="69">
        <f>COUNTIFS(選手用【様式2】!$E$25:$E$54,$C$15,選手用【様式2】!$Y$25:$Y$54,L$14)</f>
        <v>0</v>
      </c>
      <c r="M15" s="69">
        <f>SUM(D15:L15)</f>
        <v>0</v>
      </c>
      <c r="N15" s="163">
        <f>SUM(M15:M16)</f>
        <v>0</v>
      </c>
      <c r="O15" s="164"/>
      <c r="P15" s="165"/>
    </row>
    <row r="16" spans="2:16" ht="13.5" customHeight="1" thickBot="1" x14ac:dyDescent="0.25">
      <c r="B16" s="174"/>
      <c r="C16" s="88" t="s">
        <v>63</v>
      </c>
      <c r="D16" s="89">
        <f>COUNTIFS(選手用【様式2】!$E$25:$E$54,$C$16,選手用【様式2】!$Y$25:$Y$54,D$14)</f>
        <v>0</v>
      </c>
      <c r="E16" s="89">
        <f>COUNTIFS(選手用【様式2】!$E$25:$E$54,$C$16,選手用【様式2】!$Y$25:$Y$54,E$14)</f>
        <v>0</v>
      </c>
      <c r="F16" s="89">
        <f>COUNTIFS(選手用【様式2】!$E$25:$E$54,$C$16,選手用【様式2】!$Y$25:$Y$54,F$14)</f>
        <v>0</v>
      </c>
      <c r="G16" s="89">
        <f>COUNTIFS(選手用【様式2】!$E$25:$E$54,$C$16,選手用【様式2】!$Y$25:$Y$54,G$14)</f>
        <v>0</v>
      </c>
      <c r="H16" s="89">
        <f>COUNTIFS(選手用【様式2】!$E$25:$E$54,$C$16,選手用【様式2】!$Y$25:$Y$54,H$14)</f>
        <v>0</v>
      </c>
      <c r="I16" s="89">
        <f>COUNTIFS(選手用【様式2】!$E$25:$E$54,$C$16,選手用【様式2】!$Y$25:$Y$54,I$14)</f>
        <v>0</v>
      </c>
      <c r="J16" s="89">
        <f>COUNTIFS(選手用【様式2】!$E$25:$E$54,$C$16,選手用【様式2】!$Y$25:$Y$54,J$14)</f>
        <v>0</v>
      </c>
      <c r="K16" s="89">
        <f>COUNTIFS(選手用【様式2】!$E$25:$E$54,$C$16,選手用【様式2】!$Y$25:$Y$54,K$14)</f>
        <v>0</v>
      </c>
      <c r="L16" s="89">
        <f>COUNTIFS(選手用【様式2】!$E$25:$E$54,$C$16,選手用【様式2】!$Y$25:$Y$54,L$14)</f>
        <v>0</v>
      </c>
      <c r="M16" s="89">
        <f>SUM(D16:L16)</f>
        <v>0</v>
      </c>
      <c r="N16" s="166"/>
      <c r="O16" s="167"/>
      <c r="P16" s="168"/>
    </row>
    <row r="17" spans="2:17" ht="13.5" customHeight="1" thickTop="1" x14ac:dyDescent="0.2">
      <c r="B17" s="152" t="s">
        <v>99</v>
      </c>
      <c r="C17" s="87" t="s">
        <v>62</v>
      </c>
      <c r="D17" s="43">
        <f>COUNTIFS(指導者・引率者用【様式2】!$E$25:$E$54,$C$17,指導者・引率者用【様式2】!$U$25:$U$54,D$14)</f>
        <v>0</v>
      </c>
      <c r="E17" s="43">
        <f>COUNTIFS(指導者・引率者用【様式2】!$E$25:$E$54,$C$17,指導者・引率者用【様式2】!$U$25:$U$54,E$14)</f>
        <v>0</v>
      </c>
      <c r="F17" s="43">
        <f>COUNTIFS(指導者・引率者用【様式2】!$E$25:$E$54,$C$17,指導者・引率者用【様式2】!$U$25:$U$54,F$14)</f>
        <v>0</v>
      </c>
      <c r="G17" s="43">
        <f>COUNTIFS(指導者・引率者用【様式2】!$E$25:$E$54,$C$17,指導者・引率者用【様式2】!$U$25:$U$54,G$14)</f>
        <v>0</v>
      </c>
      <c r="H17" s="43">
        <f>COUNTIFS(指導者・引率者用【様式2】!$E$25:$E$54,$C$17,指導者・引率者用【様式2】!$U$25:$U$54,H$14)</f>
        <v>0</v>
      </c>
      <c r="I17" s="43">
        <f>COUNTIFS(指導者・引率者用【様式2】!$E$25:$E$54,$C$17,指導者・引率者用【様式2】!$U$25:$U$54,I$14)</f>
        <v>0</v>
      </c>
      <c r="J17" s="43">
        <f>COUNTIFS(指導者・引率者用【様式2】!$E$25:$E$54,$C$17,指導者・引率者用【様式2】!$U$25:$U$54,J$14)</f>
        <v>0</v>
      </c>
      <c r="K17" s="43">
        <f>COUNTIFS(指導者・引率者用【様式2】!$E$25:$E$54,$C$17,指導者・引率者用【様式2】!$U$25:$U$54,K$14)</f>
        <v>0</v>
      </c>
      <c r="L17" s="43">
        <f>COUNTIFS(指導者・引率者用【様式2】!$E$25:$E$54,$C$17,指導者・引率者用【様式2】!$U$25:$U$54,L$14)</f>
        <v>0</v>
      </c>
      <c r="M17" s="43">
        <f t="shared" ref="M17:M18" si="4">SUM(D17:L17)</f>
        <v>0</v>
      </c>
      <c r="N17" s="157" t="s">
        <v>100</v>
      </c>
      <c r="O17" s="158"/>
      <c r="P17" s="159"/>
    </row>
    <row r="18" spans="2:17" ht="13.5" customHeight="1" x14ac:dyDescent="0.2">
      <c r="B18" s="153"/>
      <c r="C18" s="62" t="s">
        <v>63</v>
      </c>
      <c r="D18" s="44">
        <f>COUNTIFS(指導者・引率者用【様式2】!$E$25:$E$54,$C$18,指導者・引率者用【様式2】!$U$25:$U$54,D$14)</f>
        <v>0</v>
      </c>
      <c r="E18" s="44">
        <f>COUNTIFS(指導者・引率者用【様式2】!$E$25:$E$54,$C$18,指導者・引率者用【様式2】!$U$25:$U$54,E$14)</f>
        <v>0</v>
      </c>
      <c r="F18" s="44">
        <f>COUNTIFS(指導者・引率者用【様式2】!$E$25:$E$54,$C$18,指導者・引率者用【様式2】!$U$25:$U$54,F$14)</f>
        <v>0</v>
      </c>
      <c r="G18" s="44">
        <f>COUNTIFS(指導者・引率者用【様式2】!$E$25:$E$54,$C$18,指導者・引率者用【様式2】!$U$25:$U$54,G$14)</f>
        <v>0</v>
      </c>
      <c r="H18" s="44">
        <f>COUNTIFS(指導者・引率者用【様式2】!$E$25:$E$54,$C$18,指導者・引率者用【様式2】!$U$25:$U$54,H$14)</f>
        <v>0</v>
      </c>
      <c r="I18" s="44">
        <f>COUNTIFS(指導者・引率者用【様式2】!$E$25:$E$54,$C$18,指導者・引率者用【様式2】!$U$25:$U$54,I$14)</f>
        <v>0</v>
      </c>
      <c r="J18" s="44">
        <f>COUNTIFS(指導者・引率者用【様式2】!$E$25:$E$54,$C$18,指導者・引率者用【様式2】!$U$25:$U$54,J$14)</f>
        <v>0</v>
      </c>
      <c r="K18" s="44">
        <f>COUNTIFS(指導者・引率者用【様式2】!$E$25:$E$54,$C$18,指導者・引率者用【様式2】!$U$25:$U$54,K$14)</f>
        <v>0</v>
      </c>
      <c r="L18" s="44">
        <f>COUNTIFS(指導者・引率者用【様式2】!$E$25:$E$54,$C$18,指導者・引率者用【様式2】!$U$25:$U$54,L$14)</f>
        <v>0</v>
      </c>
      <c r="M18" s="44">
        <f t="shared" si="4"/>
        <v>0</v>
      </c>
      <c r="N18" s="163">
        <f>SUM(M17:M18)</f>
        <v>0</v>
      </c>
      <c r="O18" s="164"/>
      <c r="P18" s="165"/>
    </row>
    <row r="19" spans="2:17" ht="13.5" customHeight="1" x14ac:dyDescent="0.2">
      <c r="B19" s="153"/>
      <c r="C19" s="65" t="s">
        <v>93</v>
      </c>
      <c r="D19" s="44">
        <f>SUM(D15:D18)</f>
        <v>0</v>
      </c>
      <c r="E19" s="44">
        <f t="shared" ref="E19:M19" si="5">SUM(E15:E18)</f>
        <v>0</v>
      </c>
      <c r="F19" s="44">
        <f t="shared" si="5"/>
        <v>0</v>
      </c>
      <c r="G19" s="44">
        <f t="shared" si="5"/>
        <v>0</v>
      </c>
      <c r="H19" s="44">
        <f t="shared" si="5"/>
        <v>0</v>
      </c>
      <c r="I19" s="44">
        <f t="shared" si="5"/>
        <v>0</v>
      </c>
      <c r="J19" s="44">
        <f t="shared" si="5"/>
        <v>0</v>
      </c>
      <c r="K19" s="44">
        <f t="shared" si="5"/>
        <v>0</v>
      </c>
      <c r="L19" s="44">
        <f t="shared" si="5"/>
        <v>0</v>
      </c>
      <c r="M19" s="44">
        <f t="shared" si="5"/>
        <v>0</v>
      </c>
      <c r="N19" s="181"/>
      <c r="O19" s="182"/>
      <c r="P19" s="183"/>
    </row>
    <row r="21" spans="2:17" ht="16.2" x14ac:dyDescent="0.2">
      <c r="B21" s="90" t="s">
        <v>97</v>
      </c>
    </row>
    <row r="22" spans="2:17" x14ac:dyDescent="0.2">
      <c r="C22" s="68">
        <v>43915</v>
      </c>
      <c r="D22" s="68">
        <v>43916</v>
      </c>
      <c r="E22" s="68">
        <v>43917</v>
      </c>
      <c r="F22" s="68">
        <v>43918</v>
      </c>
      <c r="G22" s="180" t="s">
        <v>84</v>
      </c>
      <c r="H22" s="180"/>
      <c r="K22" s="68">
        <v>43915</v>
      </c>
      <c r="L22" s="68">
        <v>43916</v>
      </c>
      <c r="M22" s="68">
        <v>43917</v>
      </c>
      <c r="N22" s="68">
        <v>43918</v>
      </c>
      <c r="O22" s="169" t="s">
        <v>100</v>
      </c>
      <c r="P22" s="170"/>
      <c r="Q22" s="171"/>
    </row>
    <row r="23" spans="2:17" ht="14.25" customHeight="1" x14ac:dyDescent="0.2">
      <c r="B23" s="60" t="s">
        <v>62</v>
      </c>
      <c r="C23" s="44">
        <f>COUNTIFS(選手用【様式2】!$E$25:$E$54,$B$23,選手用【様式2】!$K$25:$K$54,"〇")</f>
        <v>0</v>
      </c>
      <c r="D23" s="44">
        <f>COUNTIFS(選手用【様式2】!$E$25:$E$54,$B$23,選手用【様式2】!$L$25:$L$54,"〇")</f>
        <v>0</v>
      </c>
      <c r="E23" s="44">
        <f>COUNTIFS(選手用【様式2】!$E$25:$E$54,$B$23,選手用【様式2】!$M$25:$M$54,"〇")</f>
        <v>0</v>
      </c>
      <c r="F23" s="44">
        <f>COUNTIFS(選手用【様式2】!$E$25:$E$54,$B$23,選手用【様式2】!$N$25:$N$54,"〇")</f>
        <v>0</v>
      </c>
      <c r="G23" s="172">
        <f>SUM(C25:F25)</f>
        <v>0</v>
      </c>
      <c r="H23" s="172"/>
      <c r="J23" s="61" t="s">
        <v>62</v>
      </c>
      <c r="K23" s="44">
        <f>COUNTIFS(指導者・引率者用【様式2】!$E$25:$E$54,$J$23,指導者・引率者用【様式2】!$H$25:$H$54,"〇")</f>
        <v>0</v>
      </c>
      <c r="L23" s="44">
        <f>COUNTIFS(指導者・引率者用【様式2】!$E$25:$E$54,$J$23,指導者・引率者用【様式2】!$I$25:$I$54,"〇")</f>
        <v>0</v>
      </c>
      <c r="M23" s="44">
        <f>COUNTIFS(指導者・引率者用【様式2】!$E$25:$E$54,$J$23,指導者・引率者用【様式2】!$J$25:$J$54,"〇")</f>
        <v>0</v>
      </c>
      <c r="N23" s="44">
        <f>COUNTIFS(指導者・引率者用【様式2】!$E$25:$E$54,$J$23,指導者・引率者用【様式2】!$K$25:$K$54,"〇")</f>
        <v>0</v>
      </c>
      <c r="O23" s="172">
        <f>SUM(K25:N25)</f>
        <v>0</v>
      </c>
      <c r="P23" s="172"/>
      <c r="Q23" s="172"/>
    </row>
    <row r="24" spans="2:17" x14ac:dyDescent="0.2">
      <c r="B24" s="60" t="s">
        <v>63</v>
      </c>
      <c r="C24" s="44">
        <f>COUNTIFS(選手用【様式2】!$E$25:$E$54,$B$24,選手用【様式2】!$K$25:$K$54,"〇")</f>
        <v>0</v>
      </c>
      <c r="D24" s="44">
        <f>COUNTIFS(選手用【様式2】!$E$25:$E$54,$B$24,選手用【様式2】!$L$25:$L$54,"〇")</f>
        <v>0</v>
      </c>
      <c r="E24" s="44">
        <f>COUNTIFS(選手用【様式2】!$E$25:$E$54,$B$24,選手用【様式2】!$M$25:$M$54,"〇")</f>
        <v>0</v>
      </c>
      <c r="F24" s="44">
        <f>COUNTIFS(選手用【様式2】!$E$25:$E$54,$B$24,選手用【様式2】!$N$25:$N$54,"〇")</f>
        <v>0</v>
      </c>
      <c r="G24" s="172"/>
      <c r="H24" s="172"/>
      <c r="J24" s="61" t="s">
        <v>63</v>
      </c>
      <c r="K24" s="44">
        <f>COUNTIFS(指導者・引率者用【様式2】!$E$25:$E$54,$J$24,指導者・引率者用【様式2】!$H$25:$H$54,"〇")</f>
        <v>0</v>
      </c>
      <c r="L24" s="44">
        <f>COUNTIFS(指導者・引率者用【様式2】!$E$25:$E$54,$J$24,指導者・引率者用【様式2】!$I$25:$I$54,"〇")</f>
        <v>0</v>
      </c>
      <c r="M24" s="44">
        <f>COUNTIFS(指導者・引率者用【様式2】!$E$25:$E$54,$J$24,指導者・引率者用【様式2】!$J$25:$J$54,"〇")</f>
        <v>0</v>
      </c>
      <c r="N24" s="44">
        <f>COUNTIFS(指導者・引率者用【様式2】!$E$25:$E$54,$J$24,指導者・引率者用【様式2】!$K$25:$K$54,"〇")</f>
        <v>0</v>
      </c>
      <c r="O24" s="172"/>
      <c r="P24" s="172"/>
      <c r="Q24" s="172"/>
    </row>
    <row r="25" spans="2:17" x14ac:dyDescent="0.2">
      <c r="B25" s="60" t="s">
        <v>53</v>
      </c>
      <c r="C25" s="44">
        <f>SUM(C23:C24)</f>
        <v>0</v>
      </c>
      <c r="D25" s="44">
        <f>SUM(D23:D24)</f>
        <v>0</v>
      </c>
      <c r="E25" s="44">
        <f t="shared" ref="E25:F25" si="6">SUM(E23:E24)</f>
        <v>0</v>
      </c>
      <c r="F25" s="44">
        <f t="shared" si="6"/>
        <v>0</v>
      </c>
      <c r="G25" s="172"/>
      <c r="H25" s="172"/>
      <c r="J25" s="62" t="s">
        <v>53</v>
      </c>
      <c r="K25" s="44">
        <f t="shared" ref="K25" si="7">SUM(K23:K24)</f>
        <v>0</v>
      </c>
      <c r="L25" s="44">
        <f t="shared" ref="L25" si="8">SUM(L23:L24)</f>
        <v>0</v>
      </c>
      <c r="M25" s="44">
        <f t="shared" ref="M25" si="9">SUM(M23:M24)</f>
        <v>0</v>
      </c>
      <c r="N25" s="44">
        <f t="shared" ref="N25" si="10">SUM(N23:N24)</f>
        <v>0</v>
      </c>
      <c r="O25" s="172"/>
      <c r="P25" s="172"/>
      <c r="Q25" s="172"/>
    </row>
    <row r="26" spans="2:17" x14ac:dyDescent="0.2">
      <c r="B26" s="50"/>
      <c r="C26" s="51"/>
      <c r="D26" s="51"/>
      <c r="E26" s="51"/>
      <c r="F26" s="51"/>
    </row>
    <row r="27" spans="2:17" ht="16.2" x14ac:dyDescent="0.2">
      <c r="B27" s="90" t="s">
        <v>98</v>
      </c>
      <c r="C27" s="51"/>
      <c r="D27" s="51"/>
      <c r="E27" s="51"/>
      <c r="F27" s="51"/>
    </row>
    <row r="28" spans="2:17" x14ac:dyDescent="0.2">
      <c r="B28" s="50"/>
      <c r="C28" s="51"/>
      <c r="D28" s="51"/>
      <c r="E28" s="51"/>
      <c r="F28" s="51"/>
    </row>
    <row r="29" spans="2:17" ht="19.2" x14ac:dyDescent="0.2">
      <c r="B29" s="67" t="s">
        <v>52</v>
      </c>
      <c r="C29" s="156" t="s">
        <v>80</v>
      </c>
      <c r="D29" s="156"/>
      <c r="E29" s="156" t="s">
        <v>58</v>
      </c>
      <c r="F29" s="156"/>
      <c r="G29" s="156" t="s">
        <v>59</v>
      </c>
      <c r="H29" s="156"/>
      <c r="I29" s="156" t="s">
        <v>60</v>
      </c>
      <c r="J29" s="156"/>
      <c r="K29" s="156" t="s">
        <v>61</v>
      </c>
      <c r="L29" s="156"/>
      <c r="M29" s="156" t="s">
        <v>81</v>
      </c>
      <c r="N29" s="156"/>
      <c r="O29" s="155" t="s">
        <v>78</v>
      </c>
      <c r="P29" s="155"/>
    </row>
    <row r="30" spans="2:17" ht="13.5" customHeight="1" x14ac:dyDescent="0.2">
      <c r="B30" s="156" t="s">
        <v>94</v>
      </c>
      <c r="C30" s="154">
        <f>SUMIFS(指導者・引率者用【様式2】!$O$25:$O$54,指導者・引率者用【様式2】!$G$25:$G$54,C$29)</f>
        <v>0</v>
      </c>
      <c r="D30" s="154"/>
      <c r="E30" s="154">
        <f>SUMIFS(選手用【様式2】!$R$25:$R$54,選手用【様式2】!$J$25:$J$54,E$29)</f>
        <v>0</v>
      </c>
      <c r="F30" s="154"/>
      <c r="G30" s="154">
        <f>SUMIFS(選手用【様式2】!$R$25:$R$54,選手用【様式2】!$J$25:$J$54,G$29)</f>
        <v>0</v>
      </c>
      <c r="H30" s="154"/>
      <c r="I30" s="154">
        <f>SUMIFS(選手用【様式2】!$R$25:$R$54,選手用【様式2】!$J$25:$J$54,I$29)</f>
        <v>0</v>
      </c>
      <c r="J30" s="154"/>
      <c r="K30" s="154">
        <f>SUMIFS(選手用【様式2】!$R$25:$R$54,選手用【様式2】!$J$25:$J$54,K$29)</f>
        <v>0</v>
      </c>
      <c r="L30" s="154"/>
      <c r="M30" s="154">
        <f>SUMIFS(指導者・引率者用【様式2】!$O$25:$O$54,指導者・引率者用【様式2】!$G$25:$G$54,M$29)</f>
        <v>0</v>
      </c>
      <c r="N30" s="154"/>
      <c r="O30" s="154">
        <f>SUMIFS(指導者・引率者用【様式2】!$O$25:$O$54,指導者・引率者用【様式2】!$G$25:$G$54,O$29)</f>
        <v>0</v>
      </c>
      <c r="P30" s="154"/>
    </row>
    <row r="31" spans="2:17" ht="13.5" customHeight="1" x14ac:dyDescent="0.2">
      <c r="B31" s="156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2:17" x14ac:dyDescent="0.2">
      <c r="B32" s="50"/>
      <c r="C32" s="51"/>
      <c r="D32" s="51"/>
      <c r="E32" s="51"/>
      <c r="F32" s="51"/>
    </row>
    <row r="33" spans="2:24" x14ac:dyDescent="0.2">
      <c r="B33" s="50"/>
      <c r="C33" s="51"/>
      <c r="D33" s="51"/>
      <c r="E33" s="51"/>
      <c r="F33" s="51"/>
      <c r="O33" s="175" t="s">
        <v>101</v>
      </c>
      <c r="P33" s="175"/>
    </row>
    <row r="34" spans="2:24" x14ac:dyDescent="0.2">
      <c r="B34" s="50"/>
      <c r="C34" s="51"/>
      <c r="D34" s="51"/>
      <c r="E34" s="51"/>
      <c r="F34" s="51"/>
      <c r="N34" s="156" t="s">
        <v>94</v>
      </c>
      <c r="O34" s="176">
        <f>SUM(C30:P31)</f>
        <v>0</v>
      </c>
      <c r="P34" s="177"/>
    </row>
    <row r="35" spans="2:24" x14ac:dyDescent="0.2">
      <c r="B35" s="50"/>
      <c r="C35" s="51"/>
      <c r="D35" s="51"/>
      <c r="E35" s="51"/>
      <c r="F35" s="51"/>
      <c r="N35" s="156"/>
      <c r="O35" s="177"/>
      <c r="P35" s="177"/>
    </row>
    <row r="38" spans="2:24" ht="13.5" customHeight="1" x14ac:dyDescent="0.2"/>
    <row r="39" spans="2:24" x14ac:dyDescent="0.2">
      <c r="G39" s="50"/>
    </row>
    <row r="40" spans="2:24" x14ac:dyDescent="0.2">
      <c r="N40" s="50"/>
      <c r="O40" s="51"/>
      <c r="X40" s="34"/>
    </row>
    <row r="41" spans="2:24" x14ac:dyDescent="0.2">
      <c r="N41" s="50"/>
      <c r="O41" s="50"/>
      <c r="X41" s="35"/>
    </row>
    <row r="42" spans="2:24" x14ac:dyDescent="0.2">
      <c r="N42" s="50"/>
      <c r="O42" s="51"/>
    </row>
    <row r="43" spans="2:24" ht="14.25" customHeight="1" x14ac:dyDescent="0.2">
      <c r="N43" s="50"/>
      <c r="O43" s="51"/>
    </row>
    <row r="44" spans="2:24" x14ac:dyDescent="0.2">
      <c r="N44" s="50"/>
      <c r="O44" s="51"/>
    </row>
    <row r="45" spans="2:24" x14ac:dyDescent="0.2">
      <c r="N45" s="50"/>
      <c r="O45" s="51"/>
    </row>
    <row r="46" spans="2:24" x14ac:dyDescent="0.2">
      <c r="N46" s="50"/>
      <c r="O46" s="51"/>
    </row>
    <row r="47" spans="2:24" x14ac:dyDescent="0.2">
      <c r="N47" s="50"/>
      <c r="O47" s="50"/>
    </row>
    <row r="48" spans="2:24" x14ac:dyDescent="0.2">
      <c r="H48" s="50"/>
    </row>
    <row r="49" spans="8:8" x14ac:dyDescent="0.2">
      <c r="H49" s="50"/>
    </row>
    <row r="50" spans="8:8" x14ac:dyDescent="0.2">
      <c r="H50" s="50"/>
    </row>
    <row r="51" spans="8:8" ht="13.5" customHeight="1" x14ac:dyDescent="0.2">
      <c r="H51" s="50"/>
    </row>
    <row r="52" spans="8:8" x14ac:dyDescent="0.2">
      <c r="H52" s="50"/>
    </row>
    <row r="56" spans="8:8" ht="14.25" customHeight="1" x14ac:dyDescent="0.2"/>
  </sheetData>
  <mergeCells count="37">
    <mergeCell ref="C29:D29"/>
    <mergeCell ref="G30:H31"/>
    <mergeCell ref="E30:F31"/>
    <mergeCell ref="C30:D31"/>
    <mergeCell ref="G22:H22"/>
    <mergeCell ref="G23:H25"/>
    <mergeCell ref="G29:H29"/>
    <mergeCell ref="E29:F29"/>
    <mergeCell ref="C5:D5"/>
    <mergeCell ref="E5:G5"/>
    <mergeCell ref="G9:H11"/>
    <mergeCell ref="G8:H8"/>
    <mergeCell ref="N18:P19"/>
    <mergeCell ref="N8:P8"/>
    <mergeCell ref="N9:P11"/>
    <mergeCell ref="O33:P33"/>
    <mergeCell ref="O34:P35"/>
    <mergeCell ref="N34:N35"/>
    <mergeCell ref="K30:L31"/>
    <mergeCell ref="I30:J31"/>
    <mergeCell ref="M30:N31"/>
    <mergeCell ref="B1:P1"/>
    <mergeCell ref="B2:P2"/>
    <mergeCell ref="B3:P3"/>
    <mergeCell ref="B17:B19"/>
    <mergeCell ref="O30:P31"/>
    <mergeCell ref="O29:P29"/>
    <mergeCell ref="B30:B31"/>
    <mergeCell ref="K29:L29"/>
    <mergeCell ref="I29:J29"/>
    <mergeCell ref="M29:N29"/>
    <mergeCell ref="N17:P17"/>
    <mergeCell ref="N14:P14"/>
    <mergeCell ref="N15:P16"/>
    <mergeCell ref="O22:Q22"/>
    <mergeCell ref="O23:Q25"/>
    <mergeCell ref="B15:B16"/>
  </mergeCells>
  <phoneticPr fontId="1"/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H12"/>
  <sheetViews>
    <sheetView workbookViewId="0">
      <selection activeCell="E11" sqref="E11"/>
    </sheetView>
  </sheetViews>
  <sheetFormatPr defaultRowHeight="13.2" x14ac:dyDescent="0.2"/>
  <cols>
    <col min="2" max="2" width="11.33203125" bestFit="1" customWidth="1"/>
    <col min="5" max="5" width="20" bestFit="1" customWidth="1"/>
    <col min="6" max="6" width="2" customWidth="1"/>
    <col min="7" max="7" width="13.44140625" bestFit="1" customWidth="1"/>
  </cols>
  <sheetData>
    <row r="2" spans="2:8" ht="13.8" thickBot="1" x14ac:dyDescent="0.25"/>
    <row r="3" spans="2:8" x14ac:dyDescent="0.2">
      <c r="B3" s="192" t="s">
        <v>64</v>
      </c>
      <c r="C3" s="190" t="s">
        <v>65</v>
      </c>
      <c r="D3" s="190"/>
      <c r="E3" s="191"/>
      <c r="G3" s="194" t="s">
        <v>69</v>
      </c>
      <c r="H3" s="196">
        <v>11000</v>
      </c>
    </row>
    <row r="4" spans="2:8" ht="13.8" thickBot="1" x14ac:dyDescent="0.25">
      <c r="B4" s="193"/>
      <c r="C4" s="40" t="s">
        <v>66</v>
      </c>
      <c r="D4" s="40" t="s">
        <v>67</v>
      </c>
      <c r="E4" s="42" t="s">
        <v>68</v>
      </c>
      <c r="G4" s="195"/>
      <c r="H4" s="197"/>
    </row>
    <row r="5" spans="2:8" s="46" customFormat="1" ht="20.100000000000001" customHeight="1" x14ac:dyDescent="0.2">
      <c r="B5" s="41" t="s">
        <v>35</v>
      </c>
      <c r="C5" s="43">
        <v>0</v>
      </c>
      <c r="D5" s="43">
        <v>0</v>
      </c>
      <c r="E5" s="45">
        <f>SUM(C5:D5)</f>
        <v>0</v>
      </c>
    </row>
    <row r="6" spans="2:8" s="46" customFormat="1" ht="20.100000000000001" customHeight="1" x14ac:dyDescent="0.2">
      <c r="B6" s="39" t="s">
        <v>36</v>
      </c>
      <c r="C6" s="44">
        <v>0</v>
      </c>
      <c r="D6" s="44">
        <v>4000</v>
      </c>
      <c r="E6" s="47">
        <f t="shared" ref="E6:E10" si="0">SUM(C6:D6)</f>
        <v>4000</v>
      </c>
    </row>
    <row r="7" spans="2:8" s="46" customFormat="1" ht="20.100000000000001" customHeight="1" x14ac:dyDescent="0.2">
      <c r="B7" s="39" t="s">
        <v>37</v>
      </c>
      <c r="C7" s="44">
        <v>10000</v>
      </c>
      <c r="D7" s="44">
        <v>0</v>
      </c>
      <c r="E7" s="47">
        <f t="shared" si="0"/>
        <v>10000</v>
      </c>
    </row>
    <row r="8" spans="2:8" s="46" customFormat="1" ht="20.100000000000001" customHeight="1" x14ac:dyDescent="0.2">
      <c r="B8" s="39" t="s">
        <v>38</v>
      </c>
      <c r="C8" s="44">
        <v>10000</v>
      </c>
      <c r="D8" s="44">
        <v>0</v>
      </c>
      <c r="E8" s="47">
        <f t="shared" si="0"/>
        <v>10000</v>
      </c>
    </row>
    <row r="9" spans="2:8" s="46" customFormat="1" ht="20.100000000000001" customHeight="1" x14ac:dyDescent="0.2">
      <c r="B9" s="39" t="s">
        <v>39</v>
      </c>
      <c r="C9" s="44">
        <v>10000</v>
      </c>
      <c r="D9" s="44">
        <v>0</v>
      </c>
      <c r="E9" s="47">
        <f t="shared" si="0"/>
        <v>10000</v>
      </c>
    </row>
    <row r="10" spans="2:8" s="46" customFormat="1" ht="20.100000000000001" customHeight="1" x14ac:dyDescent="0.2">
      <c r="B10" s="39" t="s">
        <v>40</v>
      </c>
      <c r="C10" s="44">
        <v>10000</v>
      </c>
      <c r="D10" s="44">
        <v>0</v>
      </c>
      <c r="E10" s="47">
        <f t="shared" si="0"/>
        <v>10000</v>
      </c>
    </row>
    <row r="11" spans="2:8" s="46" customFormat="1" ht="20.100000000000001" customHeight="1" thickBot="1" x14ac:dyDescent="0.25">
      <c r="B11" s="57" t="s">
        <v>79</v>
      </c>
      <c r="C11" s="58">
        <v>0</v>
      </c>
      <c r="D11" s="58">
        <v>0</v>
      </c>
      <c r="E11" s="59">
        <f t="shared" ref="E11" si="1">SUM(C11:D11)</f>
        <v>0</v>
      </c>
    </row>
    <row r="12" spans="2:8" x14ac:dyDescent="0.2">
      <c r="B12" s="38"/>
    </row>
  </sheetData>
  <mergeCells count="4">
    <mergeCell ref="C3:E3"/>
    <mergeCell ref="B3:B4"/>
    <mergeCell ref="G3:G4"/>
    <mergeCell ref="H3:H4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選手用【様式2】</vt:lpstr>
      <vt:lpstr>指導者・引率者用【様式2】</vt:lpstr>
      <vt:lpstr>確認シート（入力不可）</vt:lpstr>
      <vt:lpstr>料金計算</vt:lpstr>
      <vt:lpstr>指導者・引率者用【様式2】!Print_Area</vt:lpstr>
      <vt:lpstr>選手用【様式2】!Print_Area</vt:lpstr>
      <vt:lpstr>指導者・引率者用【様式2】!教員</vt:lpstr>
      <vt:lpstr>生徒</vt:lpstr>
    </vt:vector>
  </TitlesOfParts>
  <Company>観音寺一高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石丸皇士</dc:creator>
  <cp:lastModifiedBy>石丸皇士</cp:lastModifiedBy>
  <cp:lastPrinted>2020-12-14T01:12:41Z</cp:lastPrinted>
  <dcterms:created xsi:type="dcterms:W3CDTF">1999-11-15T02:35:48Z</dcterms:created>
  <dcterms:modified xsi:type="dcterms:W3CDTF">2020-12-14T02:30:17Z</dcterms:modified>
</cp:coreProperties>
</file>